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8735" windowHeight="11640" tabRatio="717" activeTab="1"/>
  </bookViews>
  <sheets>
    <sheet name="Прил 7" sheetId="8" r:id="rId1"/>
    <sheet name="Прил 8 " sheetId="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 7'!$5:$8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 7'!$A$1:$Q$108</definedName>
    <definedName name="_xlnm.Print_Area" localSheetId="1">'Прил 8 '!$A$1:$K$51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I14" i="9"/>
  <c r="N70" i="8"/>
  <c r="G16" i="9"/>
  <c r="L79" i="8"/>
  <c r="N84"/>
  <c r="L17"/>
  <c r="N17"/>
  <c r="M17"/>
  <c r="N32"/>
  <c r="M32"/>
  <c r="L32"/>
  <c r="M18"/>
  <c r="N18"/>
  <c r="F37" i="9"/>
  <c r="F30"/>
  <c r="F23"/>
  <c r="F16"/>
  <c r="F15"/>
  <c r="F14"/>
  <c r="F13"/>
  <c r="F12"/>
  <c r="F11"/>
  <c r="L93" i="8"/>
  <c r="L92" s="1"/>
  <c r="L84"/>
  <c r="L80"/>
  <c r="L78"/>
  <c r="L76" s="1"/>
  <c r="L73"/>
  <c r="L70"/>
  <c r="L67"/>
  <c r="L64"/>
  <c r="L60"/>
  <c r="L56"/>
  <c r="L52"/>
  <c r="L51"/>
  <c r="L50"/>
  <c r="L49"/>
  <c r="L44"/>
  <c r="L41"/>
  <c r="L38"/>
  <c r="L29"/>
  <c r="L26"/>
  <c r="L22"/>
  <c r="L18"/>
  <c r="L16"/>
  <c r="L12" s="1"/>
  <c r="P29"/>
  <c r="O29"/>
  <c r="N29"/>
  <c r="M29"/>
  <c r="K29"/>
  <c r="J29"/>
  <c r="E37" i="9"/>
  <c r="D37"/>
  <c r="E30"/>
  <c r="D30"/>
  <c r="E23"/>
  <c r="D23"/>
  <c r="D18"/>
  <c r="E16"/>
  <c r="D16"/>
  <c r="E15"/>
  <c r="D15"/>
  <c r="E14"/>
  <c r="D14"/>
  <c r="E13"/>
  <c r="D13"/>
  <c r="E12"/>
  <c r="D12"/>
  <c r="E11"/>
  <c r="D11"/>
  <c r="E10"/>
  <c r="D10"/>
  <c r="E9"/>
  <c r="D9"/>
  <c r="F9" l="1"/>
  <c r="L13" i="8"/>
  <c r="L14"/>
  <c r="L47"/>
  <c r="L11"/>
  <c r="L90"/>
  <c r="J17"/>
  <c r="L9" l="1"/>
  <c r="K17"/>
  <c r="K44"/>
  <c r="J44"/>
  <c r="P17"/>
  <c r="O17"/>
  <c r="K38"/>
  <c r="J38"/>
  <c r="P38"/>
  <c r="O38"/>
  <c r="N38"/>
  <c r="M38"/>
  <c r="P26"/>
  <c r="O26"/>
  <c r="N26"/>
  <c r="M26"/>
  <c r="K26"/>
  <c r="J26"/>
  <c r="N78"/>
  <c r="M78"/>
  <c r="N50"/>
  <c r="M50"/>
  <c r="N16"/>
  <c r="N12" s="1"/>
  <c r="M16"/>
  <c r="M12" s="1"/>
  <c r="M93"/>
  <c r="N80"/>
  <c r="M80"/>
  <c r="P51"/>
  <c r="O51"/>
  <c r="N51"/>
  <c r="M51"/>
  <c r="N64"/>
  <c r="M64"/>
  <c r="K64"/>
  <c r="J64"/>
  <c r="N67"/>
  <c r="M67"/>
  <c r="N60"/>
  <c r="M60"/>
  <c r="N56"/>
  <c r="M56"/>
  <c r="N52"/>
  <c r="M52"/>
  <c r="N22"/>
  <c r="M22"/>
  <c r="N14" l="1"/>
  <c r="K93"/>
  <c r="J93"/>
  <c r="K90"/>
  <c r="J90"/>
  <c r="K84"/>
  <c r="J84"/>
  <c r="K80"/>
  <c r="J80"/>
  <c r="K79"/>
  <c r="J79"/>
  <c r="K76"/>
  <c r="J76"/>
  <c r="K73"/>
  <c r="J73"/>
  <c r="K70"/>
  <c r="J70"/>
  <c r="J67"/>
  <c r="K60"/>
  <c r="J60"/>
  <c r="K56"/>
  <c r="J56"/>
  <c r="K52"/>
  <c r="J52"/>
  <c r="K47"/>
  <c r="J47"/>
  <c r="K41"/>
  <c r="J41"/>
  <c r="K35"/>
  <c r="J35"/>
  <c r="K22"/>
  <c r="J22"/>
  <c r="K18"/>
  <c r="J18"/>
  <c r="K14"/>
  <c r="J14"/>
  <c r="K13"/>
  <c r="J13"/>
  <c r="K11"/>
  <c r="J11"/>
  <c r="K9"/>
  <c r="J9"/>
  <c r="P67"/>
  <c r="O67"/>
  <c r="P49"/>
  <c r="O49"/>
  <c r="N49"/>
  <c r="N47" s="1"/>
  <c r="M49"/>
  <c r="M47" s="1"/>
  <c r="P93"/>
  <c r="P92" s="1"/>
  <c r="P90" s="1"/>
  <c r="O93"/>
  <c r="O92" s="1"/>
  <c r="O90" s="1"/>
  <c r="N93"/>
  <c r="N92" s="1"/>
  <c r="N90" s="1"/>
  <c r="M92"/>
  <c r="M90" s="1"/>
  <c r="P11"/>
  <c r="O11"/>
  <c r="N11"/>
  <c r="P73"/>
  <c r="O73"/>
  <c r="N73"/>
  <c r="M73"/>
  <c r="P70"/>
  <c r="O70"/>
  <c r="M70"/>
  <c r="G14" i="9"/>
  <c r="H14"/>
  <c r="J14"/>
  <c r="G12"/>
  <c r="H12"/>
  <c r="I12"/>
  <c r="J12"/>
  <c r="P79" i="8"/>
  <c r="P76" s="1"/>
  <c r="O79"/>
  <c r="O76" s="1"/>
  <c r="N79"/>
  <c r="N76" s="1"/>
  <c r="M79"/>
  <c r="M76" s="1"/>
  <c r="P14"/>
  <c r="O13" l="1"/>
  <c r="N13"/>
  <c r="N9" s="1"/>
  <c r="M11"/>
  <c r="O9"/>
  <c r="P47"/>
  <c r="O47"/>
  <c r="O14"/>
  <c r="P13"/>
  <c r="P9" s="1"/>
  <c r="P44"/>
  <c r="O44"/>
  <c r="G23" i="9"/>
  <c r="N44" i="8"/>
  <c r="M44" l="1"/>
  <c r="P35" l="1"/>
  <c r="O35"/>
  <c r="N35"/>
  <c r="P52"/>
  <c r="O52"/>
  <c r="J37" i="9" l="1"/>
  <c r="I37"/>
  <c r="H37"/>
  <c r="G37"/>
  <c r="J30"/>
  <c r="I30"/>
  <c r="H30"/>
  <c r="G30"/>
  <c r="J23"/>
  <c r="I23"/>
  <c r="H23"/>
  <c r="J16"/>
  <c r="I16"/>
  <c r="H16"/>
  <c r="J15"/>
  <c r="I15"/>
  <c r="H15"/>
  <c r="G15"/>
  <c r="J13"/>
  <c r="I13"/>
  <c r="H13"/>
  <c r="G13"/>
  <c r="J11"/>
  <c r="I11"/>
  <c r="I9" s="1"/>
  <c r="H11"/>
  <c r="G11"/>
  <c r="J9" l="1"/>
  <c r="G9"/>
  <c r="H9"/>
  <c r="P18" i="8"/>
  <c r="O18"/>
  <c r="P22"/>
  <c r="O22"/>
  <c r="P41"/>
  <c r="O41"/>
  <c r="N41"/>
  <c r="M41"/>
  <c r="P56"/>
  <c r="O56"/>
  <c r="P60"/>
  <c r="O60"/>
  <c r="O80"/>
  <c r="P80"/>
  <c r="M84"/>
  <c r="O84"/>
  <c r="P84"/>
  <c r="M13" l="1"/>
  <c r="M9" s="1"/>
  <c r="M14"/>
</calcChain>
</file>

<file path=xl/comments1.xml><?xml version="1.0" encoding="utf-8"?>
<comments xmlns="http://schemas.openxmlformats.org/spreadsheetml/2006/main">
  <authors>
    <author>Иванова</author>
  </authors>
  <commentList>
    <comment ref="C12" authorId="0">
      <text>
        <r>
          <rPr>
            <b/>
            <sz val="9"/>
            <color indexed="81"/>
            <rFont val="Tahoma"/>
            <family val="2"/>
            <charset val="204"/>
          </rPr>
          <t>Иванова:</t>
        </r>
        <r>
          <rPr>
            <sz val="9"/>
            <color indexed="81"/>
            <rFont val="Tahoma"/>
            <family val="2"/>
            <charset val="204"/>
          </rPr>
          <t xml:space="preserve">
пустые скрыть</t>
        </r>
      </text>
    </comment>
    <comment ref="C16" authorId="0">
      <text>
        <r>
          <rPr>
            <b/>
            <sz val="9"/>
            <color indexed="81"/>
            <rFont val="Tahoma"/>
            <family val="2"/>
            <charset val="204"/>
          </rPr>
          <t>Иванова:</t>
        </r>
        <r>
          <rPr>
            <sz val="9"/>
            <color indexed="81"/>
            <rFont val="Tahoma"/>
            <family val="2"/>
            <charset val="204"/>
          </rPr>
          <t xml:space="preserve">
пустые ячейки скрыть</t>
        </r>
      </text>
    </comment>
  </commentList>
</comments>
</file>

<file path=xl/sharedStrings.xml><?xml version="1.0" encoding="utf-8"?>
<sst xmlns="http://schemas.openxmlformats.org/spreadsheetml/2006/main" count="458" uniqueCount="123">
  <si>
    <t>Наименование  программы, подпрограммы</t>
  </si>
  <si>
    <t>ГРБС</t>
  </si>
  <si>
    <t>РзПр</t>
  </si>
  <si>
    <t>ЦСР</t>
  </si>
  <si>
    <t>ВР</t>
  </si>
  <si>
    <t>Наименование ГРБС</t>
  </si>
  <si>
    <t xml:space="preserve">Код бюджетной классификации </t>
  </si>
  <si>
    <t>в том числе по ГРБС:</t>
  </si>
  <si>
    <t>Культурное наследие</t>
  </si>
  <si>
    <t>всего расходные обязательства по подпрограмме</t>
  </si>
  <si>
    <t>Муниципальная программа</t>
  </si>
  <si>
    <t>МКУ "Управление культуры"</t>
  </si>
  <si>
    <t>Обеспечение условий реализации программы и прочие мероприятия</t>
  </si>
  <si>
    <t>Обеспечение реализации муниципальной программы</t>
  </si>
  <si>
    <t>733</t>
  </si>
  <si>
    <t>Досуг, искусство и народное творчество</t>
  </si>
  <si>
    <t>Софинансирование расходов на комплектование книжных фондов библиотек муниципальных образований Красноярского края</t>
  </si>
  <si>
    <t>Комплектование книжных фондов библиотек муниципальных образований Красноярского края</t>
  </si>
  <si>
    <t>Плановый период</t>
  </si>
  <si>
    <t>план</t>
  </si>
  <si>
    <t>факт</t>
  </si>
  <si>
    <t>Примечание</t>
  </si>
  <si>
    <t>Приложение № 7</t>
  </si>
  <si>
    <t>к Порядку принятия решений о разработке,  формировании и реализации муниципальных программ ЗАТО Железногорск</t>
  </si>
  <si>
    <t>рублей</t>
  </si>
  <si>
    <t>0801</t>
  </si>
  <si>
    <t>0702</t>
  </si>
  <si>
    <t>по МКУ "Управление культуры".</t>
  </si>
  <si>
    <t>ИНФОРМАЦИЯ
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</si>
  <si>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 xml:space="preserve">Руководитель </t>
  </si>
  <si>
    <t>Приложение № 8</t>
  </si>
  <si>
    <t xml:space="preserve">ИНФОРМАЦИЯ
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
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</si>
  <si>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</si>
  <si>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</si>
  <si>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</si>
  <si>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</si>
  <si>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</si>
  <si>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</si>
  <si>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</si>
  <si>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</si>
  <si>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</si>
  <si>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местный бюджет</t>
  </si>
  <si>
    <t>юридические лица</t>
  </si>
  <si>
    <t>Развитие архивного дела</t>
  </si>
  <si>
    <t xml:space="preserve">"Развитие культуры ЗАТО Железногорск" </t>
  </si>
  <si>
    <t>2017</t>
  </si>
  <si>
    <t>Голофаст Татьяна Вячеславовна 72-27-42</t>
  </si>
  <si>
    <t xml:space="preserve">Комплектование книжных фондов библиотек </t>
  </si>
  <si>
    <t xml:space="preserve">Софинансирование расходов на комплектование книжных фондов библиотек </t>
  </si>
  <si>
    <t>2018</t>
  </si>
  <si>
    <t xml:space="preserve">Подпрограмма </t>
  </si>
  <si>
    <t>Оказание услуг и выполнение работ библиотекой</t>
  </si>
  <si>
    <t>Статус (муниципальная программа, подпрограмма)</t>
  </si>
  <si>
    <t>0800000000</t>
  </si>
  <si>
    <t>0810000000</t>
  </si>
  <si>
    <t>0810000060</t>
  </si>
  <si>
    <t>Оказание услуг и выполнение работ музейно-выставочным центром</t>
  </si>
  <si>
    <t>0810000070</t>
  </si>
  <si>
    <t>0810051440</t>
  </si>
  <si>
    <t>0810074880</t>
  </si>
  <si>
    <t>Оказание услуг и выполнение работ учреждениями театрального искусства</t>
  </si>
  <si>
    <t>0820000000</t>
  </si>
  <si>
    <t>0820000130</t>
  </si>
  <si>
    <t>Оказание услуг и выполнение работ культурно - досуговыми учреждениями</t>
  </si>
  <si>
    <t>0820000140</t>
  </si>
  <si>
    <t>Оказание услуг и выполнение работ парком культуры и отдыха</t>
  </si>
  <si>
    <t>0820000150</t>
  </si>
  <si>
    <t>0830000000</t>
  </si>
  <si>
    <t>Оказание услуг и выполнение работ учреждениями дополнительного образования в области культуры</t>
  </si>
  <si>
    <t>0830000030</t>
  </si>
  <si>
    <t>119</t>
  </si>
  <si>
    <t>0830000020</t>
  </si>
  <si>
    <t>Администрация ЗАТО г.Железногорск</t>
  </si>
  <si>
    <t>009</t>
  </si>
  <si>
    <t>0820000090</t>
  </si>
  <si>
    <t>0113</t>
  </si>
  <si>
    <t>244</t>
  </si>
  <si>
    <t xml:space="preserve"> Выполнение работ по обеспечению проведения праздников на территории ЗАТО Железногорск</t>
  </si>
  <si>
    <t>Капитальный ремонт объектов МАУК ПКиО им. С.М. Кирова</t>
  </si>
  <si>
    <t>243</t>
  </si>
  <si>
    <t>0820000120</t>
  </si>
  <si>
    <t>0840000010</t>
  </si>
  <si>
    <t>0840000000</t>
  </si>
  <si>
    <t>Пополнение фондов архива и эффективное использование архивных документов</t>
  </si>
  <si>
    <t>852</t>
  </si>
  <si>
    <t>Парфенова Елена Владимировна 75-32-68</t>
  </si>
  <si>
    <t>Исполнители</t>
  </si>
  <si>
    <t>МКУ "Управление культуры"_________________________Г.А.Тихолаз</t>
  </si>
  <si>
    <t>МКУ "Управление культуры"____________________________Г.А.Тихолаз</t>
  </si>
  <si>
    <t>"Культурное наследие"</t>
  </si>
  <si>
    <t>"Досуг, искусство и народное творчество"</t>
  </si>
  <si>
    <t>"Обеспечение условий реализации программы и прочие мероприятия"</t>
  </si>
  <si>
    <t>"Развитие архивного дела"</t>
  </si>
  <si>
    <t xml:space="preserve"> Резерв средств на софинансирование мероприятий по краевым программам в рамках подпрограммы "Досуг, искусство и народное творчество"</t>
  </si>
  <si>
    <t>801</t>
  </si>
  <si>
    <t>0820000070</t>
  </si>
  <si>
    <t>870</t>
  </si>
  <si>
    <t>Администрация ЗАТО г.Железногорск (Финуправление)</t>
  </si>
  <si>
    <t>2015 (отчетный год)</t>
  </si>
  <si>
    <t>Оснащение зрительного зала МБУК ДК "Старт"</t>
  </si>
  <si>
    <t>612</t>
  </si>
  <si>
    <t>600</t>
  </si>
  <si>
    <t>200</t>
  </si>
  <si>
    <t>0810000080</t>
  </si>
  <si>
    <t>Инженерные изыскания. Проектно-сметная документация для проведения капитального ремонта по объекту МБУК ЦГБ им. М. Горького (ул.Крупской, 8)</t>
  </si>
  <si>
    <t>08100L1440</t>
  </si>
  <si>
    <t>08100S4880</t>
  </si>
  <si>
    <t>Текущий ремонт здания (ул.Свердлова, д.49А, 49Б) и эвакуация музейных фондов для МБУК "Музейно-выставочный центр"</t>
  </si>
  <si>
    <t xml:space="preserve">  2016 год</t>
  </si>
  <si>
    <t>Расходы по годам</t>
  </si>
  <si>
    <t>План на год</t>
  </si>
  <si>
    <t>2016 год</t>
  </si>
  <si>
    <t>январь - декабрь</t>
  </si>
  <si>
    <t>0810000090</t>
  </si>
  <si>
    <t>Обеспечение комфортных и безопасных условий функционирования МБУК МВЦ</t>
  </si>
  <si>
    <t>0810000100</t>
  </si>
  <si>
    <t>Экономия по статьям по МКУ "Управление культуры" в сумме 27820,97 руб. перечислена в бюджет</t>
  </si>
  <si>
    <t xml:space="preserve">Экономия МКУ УКС по итогам проведения аукциона </t>
  </si>
  <si>
    <t>МКУ "Муниципальный архив" оплату услуг  за поставленную тепловую энергию в декабре осуществляет в январе следующего финансового года</t>
  </si>
  <si>
    <t>Экономия МКУ "Управление капитального строительства" по итогам проведения аукциона</t>
  </si>
  <si>
    <t xml:space="preserve">всего расходные обязательства </t>
  </si>
  <si>
    <t>всего расходные обязательства</t>
  </si>
  <si>
    <t>Х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</si>
</sst>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000"/>
  </numFmts>
  <fonts count="2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224">
    <xf numFmtId="0" fontId="0" fillId="0" borderId="0" xfId="0"/>
    <xf numFmtId="0" fontId="2" fillId="0" borderId="0" xfId="0" applyFont="1" applyFill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165" fontId="5" fillId="0" borderId="0" xfId="0" applyNumberFormat="1" applyFont="1" applyFill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166" fontId="2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Alignment="1">
      <alignment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6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49" fontId="13" fillId="0" borderId="0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right" wrapText="1"/>
    </xf>
    <xf numFmtId="0" fontId="9" fillId="0" borderId="3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4" fontId="10" fillId="3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0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wrapText="1"/>
    </xf>
    <xf numFmtId="4" fontId="13" fillId="0" borderId="4" xfId="0" applyNumberFormat="1" applyFont="1" applyFill="1" applyBorder="1" applyAlignment="1">
      <alignment wrapText="1"/>
    </xf>
    <xf numFmtId="4" fontId="13" fillId="0" borderId="5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wrapText="1"/>
    </xf>
    <xf numFmtId="4" fontId="13" fillId="0" borderId="3" xfId="0" applyNumberFormat="1" applyFont="1" applyFill="1" applyBorder="1" applyAlignment="1">
      <alignment vertical="center" wrapText="1"/>
    </xf>
    <xf numFmtId="4" fontId="13" fillId="0" borderId="4" xfId="0" applyNumberFormat="1" applyFont="1" applyFill="1" applyBorder="1" applyAlignment="1">
      <alignment vertical="center" wrapText="1"/>
    </xf>
    <xf numFmtId="4" fontId="13" fillId="0" borderId="5" xfId="0" applyNumberFormat="1" applyFont="1" applyFill="1" applyBorder="1" applyAlignment="1">
      <alignment vertical="center" wrapText="1"/>
    </xf>
    <xf numFmtId="0" fontId="0" fillId="0" borderId="4" xfId="0" applyFill="1" applyBorder="1" applyAlignment="1"/>
    <xf numFmtId="0" fontId="0" fillId="0" borderId="5" xfId="0" applyFill="1" applyBorder="1" applyAlignment="1"/>
    <xf numFmtId="49" fontId="9" fillId="0" borderId="1" xfId="0" applyNumberFormat="1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top" wrapText="1"/>
    </xf>
    <xf numFmtId="4" fontId="22" fillId="0" borderId="1" xfId="0" applyNumberFormat="1" applyFont="1" applyFill="1" applyBorder="1" applyAlignment="1">
      <alignment horizontal="right" vertical="top" shrinkToFit="1"/>
    </xf>
    <xf numFmtId="0" fontId="17" fillId="2" borderId="1" xfId="0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0" fontId="22" fillId="4" borderId="1" xfId="0" applyFont="1" applyFill="1" applyBorder="1" applyAlignment="1">
      <alignment horizontal="left" wrapText="1"/>
    </xf>
    <xf numFmtId="49" fontId="9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wrapText="1"/>
    </xf>
    <xf numFmtId="4" fontId="16" fillId="4" borderId="0" xfId="0" applyNumberFormat="1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16" fillId="4" borderId="0" xfId="0" applyFont="1" applyFill="1" applyAlignment="1">
      <alignment vertical="center" wrapText="1"/>
    </xf>
    <xf numFmtId="0" fontId="22" fillId="4" borderId="1" xfId="0" applyFont="1" applyFill="1" applyBorder="1" applyAlignment="1">
      <alignment horizontal="left" vertical="center" wrapText="1"/>
    </xf>
    <xf numFmtId="4" fontId="13" fillId="4" borderId="4" xfId="0" applyNumberFormat="1" applyFont="1" applyFill="1" applyBorder="1" applyAlignment="1">
      <alignment horizontal="left" wrapText="1"/>
    </xf>
    <xf numFmtId="0" fontId="10" fillId="4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horizontal="right" vertical="center"/>
    </xf>
    <xf numFmtId="0" fontId="7" fillId="4" borderId="1" xfId="0" applyFont="1" applyFill="1" applyBorder="1" applyAlignment="1">
      <alignment vertical="center" wrapText="1"/>
    </xf>
    <xf numFmtId="4" fontId="10" fillId="4" borderId="1" xfId="0" applyNumberFormat="1" applyFont="1" applyFill="1" applyBorder="1" applyAlignment="1">
      <alignment horizontal="right" vertical="center" wrapText="1"/>
    </xf>
    <xf numFmtId="165" fontId="5" fillId="4" borderId="0" xfId="0" applyNumberFormat="1" applyFont="1" applyFill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/>
    <xf numFmtId="4" fontId="7" fillId="0" borderId="5" xfId="0" applyNumberFormat="1" applyFont="1" applyFill="1" applyBorder="1" applyAlignment="1">
      <alignment vertical="top" wrapText="1"/>
    </xf>
    <xf numFmtId="4" fontId="10" fillId="0" borderId="4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164" fontId="2" fillId="4" borderId="0" xfId="0" applyNumberFormat="1" applyFont="1" applyFill="1" applyAlignment="1">
      <alignment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right" vertical="center"/>
    </xf>
    <xf numFmtId="4" fontId="12" fillId="4" borderId="1" xfId="0" applyNumberFormat="1" applyFont="1" applyFill="1" applyBorder="1" applyAlignment="1">
      <alignment vertical="top" wrapText="1"/>
    </xf>
    <xf numFmtId="4" fontId="9" fillId="4" borderId="0" xfId="0" applyNumberFormat="1" applyFont="1" applyFill="1" applyBorder="1" applyAlignment="1">
      <alignment horizontal="right" vertical="center" wrapText="1"/>
    </xf>
    <xf numFmtId="164" fontId="2" fillId="4" borderId="0" xfId="0" applyNumberFormat="1" applyFont="1" applyFill="1" applyAlignment="1">
      <alignment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vertical="center" wrapText="1"/>
    </xf>
    <xf numFmtId="4" fontId="10" fillId="5" borderId="1" xfId="0" applyNumberFormat="1" applyFont="1" applyFill="1" applyBorder="1" applyAlignment="1">
      <alignment horizontal="right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4" borderId="0" xfId="0" applyFont="1" applyFill="1"/>
    <xf numFmtId="0" fontId="19" fillId="4" borderId="0" xfId="0" applyFont="1" applyFill="1" applyAlignment="1">
      <alignment vertical="center"/>
    </xf>
    <xf numFmtId="0" fontId="9" fillId="4" borderId="0" xfId="0" applyFont="1" applyFill="1" applyAlignment="1">
      <alignment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9" fillId="4" borderId="0" xfId="0" applyFont="1" applyFill="1" applyAlignment="1">
      <alignment vertical="center"/>
    </xf>
    <xf numFmtId="4" fontId="9" fillId="4" borderId="1" xfId="0" applyNumberFormat="1" applyFont="1" applyFill="1" applyBorder="1" applyAlignment="1">
      <alignment vertical="center"/>
    </xf>
    <xf numFmtId="4" fontId="9" fillId="4" borderId="1" xfId="0" applyNumberFormat="1" applyFont="1" applyFill="1" applyBorder="1" applyAlignment="1">
      <alignment vertical="center" wrapText="1"/>
    </xf>
    <xf numFmtId="4" fontId="10" fillId="0" borderId="3" xfId="0" applyNumberFormat="1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left" vertical="top" wrapText="1"/>
    </xf>
    <xf numFmtId="4" fontId="10" fillId="0" borderId="5" xfId="0" applyNumberFormat="1" applyFont="1" applyFill="1" applyBorder="1" applyAlignment="1">
      <alignment horizontal="left" vertical="top" wrapText="1"/>
    </xf>
    <xf numFmtId="4" fontId="13" fillId="0" borderId="3" xfId="0" applyNumberFormat="1" applyFont="1" applyFill="1" applyBorder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left" vertical="center" wrapText="1"/>
    </xf>
    <xf numFmtId="4" fontId="13" fillId="4" borderId="3" xfId="0" applyNumberFormat="1" applyFont="1" applyFill="1" applyBorder="1" applyAlignment="1">
      <alignment horizontal="left" vertical="top" wrapText="1"/>
    </xf>
    <xf numFmtId="4" fontId="13" fillId="4" borderId="4" xfId="0" applyNumberFormat="1" applyFont="1" applyFill="1" applyBorder="1" applyAlignment="1">
      <alignment horizontal="left" vertical="top" wrapText="1"/>
    </xf>
    <xf numFmtId="4" fontId="13" fillId="4" borderId="5" xfId="0" applyNumberFormat="1" applyFont="1" applyFill="1" applyBorder="1" applyAlignment="1">
      <alignment horizontal="left" vertical="top" wrapText="1"/>
    </xf>
    <xf numFmtId="0" fontId="20" fillId="4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1" xfId="0" quotePrefix="1" applyNumberFormat="1" applyFont="1" applyFill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left" vertical="top" wrapText="1"/>
    </xf>
    <xf numFmtId="4" fontId="10" fillId="4" borderId="4" xfId="0" applyNumberFormat="1" applyFont="1" applyFill="1" applyBorder="1" applyAlignment="1">
      <alignment horizontal="left" vertical="top" wrapText="1"/>
    </xf>
    <xf numFmtId="4" fontId="10" fillId="4" borderId="5" xfId="0" applyNumberFormat="1" applyFont="1" applyFill="1" applyBorder="1" applyAlignment="1">
      <alignment horizontal="left" vertical="top" wrapText="1"/>
    </xf>
    <xf numFmtId="49" fontId="9" fillId="0" borderId="7" xfId="0" quotePrefix="1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49" fontId="9" fillId="5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9" fillId="3" borderId="1" xfId="0" quotePrefix="1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vertical="center" wrapText="1"/>
    </xf>
    <xf numFmtId="49" fontId="9" fillId="3" borderId="7" xfId="0" quotePrefix="1" applyNumberFormat="1" applyFont="1" applyFill="1" applyBorder="1" applyAlignment="1">
      <alignment horizontal="center" vertical="center" wrapText="1"/>
    </xf>
    <xf numFmtId="49" fontId="9" fillId="3" borderId="8" xfId="0" quotePrefix="1" applyNumberFormat="1" applyFont="1" applyFill="1" applyBorder="1" applyAlignment="1">
      <alignment horizontal="center" vertical="center" wrapText="1"/>
    </xf>
    <xf numFmtId="49" fontId="9" fillId="3" borderId="6" xfId="0" quotePrefix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9" fillId="5" borderId="7" xfId="0" quotePrefix="1" applyNumberFormat="1" applyFont="1" applyFill="1" applyBorder="1" applyAlignment="1">
      <alignment horizontal="center" vertical="center" wrapText="1"/>
    </xf>
    <xf numFmtId="49" fontId="9" fillId="5" borderId="8" xfId="0" quotePrefix="1" applyNumberFormat="1" applyFont="1" applyFill="1" applyBorder="1" applyAlignment="1">
      <alignment horizontal="center" vertical="center" wrapText="1"/>
    </xf>
    <xf numFmtId="49" fontId="9" fillId="5" borderId="6" xfId="0" quotePrefix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left" wrapText="1"/>
    </xf>
    <xf numFmtId="4" fontId="13" fillId="0" borderId="4" xfId="0" applyNumberFormat="1" applyFont="1" applyFill="1" applyBorder="1" applyAlignment="1">
      <alignment horizontal="left" wrapText="1"/>
    </xf>
    <xf numFmtId="4" fontId="13" fillId="0" borderId="5" xfId="0" applyNumberFormat="1" applyFont="1" applyFill="1" applyBorder="1" applyAlignment="1">
      <alignment horizontal="left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8" xfId="0" quotePrefix="1" applyNumberFormat="1" applyFont="1" applyFill="1" applyBorder="1" applyAlignment="1">
      <alignment horizontal="center" vertical="center" wrapText="1"/>
    </xf>
    <xf numFmtId="49" fontId="9" fillId="4" borderId="6" xfId="0" quotePrefix="1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left" vertical="top" wrapText="1"/>
    </xf>
    <xf numFmtId="49" fontId="9" fillId="3" borderId="7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10" fillId="0" borderId="4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0" fontId="18" fillId="0" borderId="4" xfId="0" applyFont="1" applyFill="1" applyBorder="1"/>
    <xf numFmtId="0" fontId="18" fillId="0" borderId="5" xfId="0" applyFont="1" applyFill="1" applyBorder="1"/>
    <xf numFmtId="49" fontId="9" fillId="0" borderId="7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3"/>
  <sheetViews>
    <sheetView view="pageBreakPreview" topLeftCell="A4" zoomScale="90" zoomScaleNormal="100" zoomScaleSheetLayoutView="90" workbookViewId="0">
      <pane xSplit="9" ySplit="5" topLeftCell="J98" activePane="bottomRight" state="frozen"/>
      <selection activeCell="A4" sqref="A4"/>
      <selection pane="topRight" activeCell="J4" sqref="J4"/>
      <selection pane="bottomLeft" activeCell="A9" sqref="A9"/>
      <selection pane="bottomRight" activeCell="N100" sqref="N100"/>
    </sheetView>
  </sheetViews>
  <sheetFormatPr defaultColWidth="9.140625" defaultRowHeight="15.75"/>
  <cols>
    <col min="1" max="1" width="15.7109375" style="124" customWidth="1"/>
    <col min="2" max="2" width="20" style="36" customWidth="1"/>
    <col min="3" max="3" width="17.42578125" style="9" customWidth="1"/>
    <col min="4" max="4" width="6.7109375" style="1" customWidth="1"/>
    <col min="5" max="5" width="6" style="12" customWidth="1"/>
    <col min="6" max="6" width="3.28515625" style="1" customWidth="1"/>
    <col min="7" max="7" width="3" style="1" customWidth="1"/>
    <col min="8" max="8" width="5.7109375" style="1" customWidth="1"/>
    <col min="9" max="9" width="6.140625" style="1" customWidth="1"/>
    <col min="10" max="12" width="13.7109375" style="1" customWidth="1"/>
    <col min="13" max="13" width="14.7109375" style="13" customWidth="1"/>
    <col min="14" max="14" width="14.7109375" style="107" customWidth="1"/>
    <col min="15" max="16" width="14.7109375" style="13" customWidth="1"/>
    <col min="17" max="17" width="22.28515625" style="13" customWidth="1"/>
    <col min="18" max="18" width="16.7109375" style="6" customWidth="1"/>
    <col min="19" max="19" width="17.85546875" style="1" customWidth="1"/>
    <col min="20" max="20" width="17" style="1" customWidth="1"/>
    <col min="21" max="21" width="17.5703125" style="1" customWidth="1"/>
    <col min="22" max="22" width="9.140625" style="1" customWidth="1"/>
    <col min="23" max="16384" width="9.140625" style="1"/>
  </cols>
  <sheetData>
    <row r="1" spans="1:21" ht="18.75" customHeight="1">
      <c r="A1" s="122" t="s">
        <v>108</v>
      </c>
      <c r="B1" s="35"/>
      <c r="C1" s="39"/>
      <c r="D1" s="7"/>
      <c r="E1" s="7"/>
      <c r="F1" s="7"/>
      <c r="G1" s="7"/>
      <c r="H1" s="7"/>
      <c r="I1" s="7"/>
      <c r="J1" s="7"/>
      <c r="K1" s="7"/>
      <c r="L1" s="7"/>
      <c r="M1" s="7"/>
      <c r="N1" s="106"/>
      <c r="O1" s="179" t="s">
        <v>22</v>
      </c>
      <c r="P1" s="179"/>
      <c r="Q1" s="179"/>
      <c r="R1" s="8"/>
      <c r="S1" s="9"/>
      <c r="T1" s="9"/>
      <c r="U1" s="9"/>
    </row>
    <row r="2" spans="1:21" ht="50.45" customHeight="1">
      <c r="A2" s="123"/>
      <c r="B2" s="35"/>
      <c r="C2" s="39"/>
      <c r="D2" s="7"/>
      <c r="E2" s="7"/>
      <c r="F2" s="7"/>
      <c r="G2" s="7"/>
      <c r="H2" s="7"/>
      <c r="I2" s="7"/>
      <c r="J2" s="7"/>
      <c r="K2" s="7"/>
      <c r="L2" s="7"/>
      <c r="M2" s="7"/>
      <c r="N2" s="106"/>
      <c r="O2" s="180" t="s">
        <v>23</v>
      </c>
      <c r="P2" s="180"/>
      <c r="Q2" s="180"/>
      <c r="R2" s="8"/>
      <c r="S2" s="9"/>
      <c r="T2" s="9"/>
      <c r="U2" s="9"/>
    </row>
    <row r="3" spans="1:21" ht="76.5" customHeight="1">
      <c r="A3" s="187" t="s">
        <v>28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0"/>
      <c r="S3" s="11"/>
      <c r="T3" s="11"/>
      <c r="U3" s="11"/>
    </row>
    <row r="4" spans="1:21">
      <c r="P4" s="186" t="s">
        <v>24</v>
      </c>
      <c r="Q4" s="186"/>
    </row>
    <row r="5" spans="1:21">
      <c r="A5" s="165" t="s">
        <v>52</v>
      </c>
      <c r="B5" s="166" t="s">
        <v>0</v>
      </c>
      <c r="C5" s="167" t="s">
        <v>5</v>
      </c>
      <c r="D5" s="168" t="s">
        <v>6</v>
      </c>
      <c r="E5" s="168"/>
      <c r="F5" s="168"/>
      <c r="G5" s="168"/>
      <c r="H5" s="168"/>
      <c r="I5" s="168"/>
      <c r="J5" s="151" t="s">
        <v>109</v>
      </c>
      <c r="K5" s="152"/>
      <c r="L5" s="152"/>
      <c r="M5" s="152"/>
      <c r="N5" s="152"/>
      <c r="O5" s="102"/>
      <c r="P5" s="102"/>
      <c r="Q5" s="103"/>
      <c r="S5" s="4"/>
      <c r="T5" s="4"/>
      <c r="U5" s="4"/>
    </row>
    <row r="6" spans="1:21">
      <c r="A6" s="165"/>
      <c r="B6" s="166"/>
      <c r="C6" s="167"/>
      <c r="D6" s="168" t="s">
        <v>1</v>
      </c>
      <c r="E6" s="181" t="s">
        <v>2</v>
      </c>
      <c r="F6" s="168" t="s">
        <v>3</v>
      </c>
      <c r="G6" s="168"/>
      <c r="H6" s="168"/>
      <c r="I6" s="168" t="s">
        <v>4</v>
      </c>
      <c r="J6" s="182" t="s">
        <v>98</v>
      </c>
      <c r="K6" s="182"/>
      <c r="L6" s="153" t="s">
        <v>110</v>
      </c>
      <c r="M6" s="182" t="s">
        <v>111</v>
      </c>
      <c r="N6" s="182"/>
      <c r="O6" s="182" t="s">
        <v>18</v>
      </c>
      <c r="P6" s="182"/>
      <c r="Q6" s="182" t="s">
        <v>21</v>
      </c>
      <c r="S6" s="4"/>
      <c r="T6" s="4"/>
      <c r="U6" s="4"/>
    </row>
    <row r="7" spans="1:21" ht="15.6" customHeight="1">
      <c r="A7" s="165"/>
      <c r="B7" s="166"/>
      <c r="C7" s="167"/>
      <c r="D7" s="168"/>
      <c r="E7" s="181"/>
      <c r="F7" s="168"/>
      <c r="G7" s="168"/>
      <c r="H7" s="168"/>
      <c r="I7" s="168"/>
      <c r="J7" s="182"/>
      <c r="K7" s="182"/>
      <c r="L7" s="154"/>
      <c r="M7" s="182" t="s">
        <v>112</v>
      </c>
      <c r="N7" s="182"/>
      <c r="O7" s="182"/>
      <c r="P7" s="182"/>
      <c r="Q7" s="182"/>
      <c r="S7" s="4"/>
      <c r="T7" s="4"/>
      <c r="U7" s="4"/>
    </row>
    <row r="8" spans="1:21">
      <c r="A8" s="165"/>
      <c r="B8" s="166"/>
      <c r="C8" s="167"/>
      <c r="D8" s="168"/>
      <c r="E8" s="181"/>
      <c r="F8" s="168"/>
      <c r="G8" s="168"/>
      <c r="H8" s="168"/>
      <c r="I8" s="168"/>
      <c r="J8" s="64" t="s">
        <v>19</v>
      </c>
      <c r="K8" s="64" t="s">
        <v>20</v>
      </c>
      <c r="L8" s="155"/>
      <c r="M8" s="67" t="s">
        <v>19</v>
      </c>
      <c r="N8" s="108" t="s">
        <v>20</v>
      </c>
      <c r="O8" s="30" t="s">
        <v>45</v>
      </c>
      <c r="P8" s="30" t="s">
        <v>49</v>
      </c>
      <c r="Q8" s="14"/>
      <c r="S8" s="4"/>
      <c r="T8" s="4"/>
      <c r="U8" s="4"/>
    </row>
    <row r="9" spans="1:21" ht="25.5">
      <c r="A9" s="138" t="s">
        <v>10</v>
      </c>
      <c r="B9" s="139" t="s">
        <v>44</v>
      </c>
      <c r="C9" s="59" t="s">
        <v>121</v>
      </c>
      <c r="D9" s="121" t="s">
        <v>122</v>
      </c>
      <c r="E9" s="121" t="s">
        <v>122</v>
      </c>
      <c r="F9" s="169" t="s">
        <v>53</v>
      </c>
      <c r="G9" s="169"/>
      <c r="H9" s="169"/>
      <c r="I9" s="121" t="s">
        <v>122</v>
      </c>
      <c r="J9" s="60">
        <f>J11+J13</f>
        <v>350324870.84000003</v>
      </c>
      <c r="K9" s="60">
        <f>K11+K13</f>
        <v>349151394.83999991</v>
      </c>
      <c r="L9" s="60">
        <f>L11+L13+L12</f>
        <v>350610301.66000003</v>
      </c>
      <c r="M9" s="60">
        <f>M11+M13+M12</f>
        <v>350610301.66000003</v>
      </c>
      <c r="N9" s="60">
        <f>N11+N13+N12</f>
        <v>349907552.26999998</v>
      </c>
      <c r="O9" s="60">
        <f>O11+O13</f>
        <v>338540453</v>
      </c>
      <c r="P9" s="60">
        <f>P11+P13</f>
        <v>338530353</v>
      </c>
      <c r="Q9" s="132"/>
      <c r="R9" s="15"/>
      <c r="S9" s="3"/>
      <c r="T9" s="3"/>
      <c r="U9" s="3"/>
    </row>
    <row r="10" spans="1:21">
      <c r="A10" s="138"/>
      <c r="B10" s="139"/>
      <c r="C10" s="63" t="s">
        <v>7</v>
      </c>
      <c r="D10" s="33"/>
      <c r="E10" s="33"/>
      <c r="F10" s="141"/>
      <c r="G10" s="141"/>
      <c r="H10" s="141"/>
      <c r="I10" s="33"/>
      <c r="J10" s="2"/>
      <c r="K10" s="2"/>
      <c r="L10" s="2"/>
      <c r="M10" s="2"/>
      <c r="N10" s="94"/>
      <c r="O10" s="2"/>
      <c r="P10" s="2"/>
      <c r="Q10" s="133"/>
      <c r="S10" s="4"/>
      <c r="T10" s="4"/>
      <c r="U10" s="4"/>
    </row>
    <row r="11" spans="1:21" s="87" customFormat="1" ht="45">
      <c r="A11" s="138"/>
      <c r="B11" s="139"/>
      <c r="C11" s="83" t="s">
        <v>72</v>
      </c>
      <c r="D11" s="115" t="s">
        <v>73</v>
      </c>
      <c r="E11" s="115" t="s">
        <v>75</v>
      </c>
      <c r="F11" s="144" t="s">
        <v>61</v>
      </c>
      <c r="G11" s="144"/>
      <c r="H11" s="144"/>
      <c r="I11" s="115" t="s">
        <v>122</v>
      </c>
      <c r="J11" s="94">
        <f>J49+J92</f>
        <v>39794963</v>
      </c>
      <c r="K11" s="94">
        <f>K49+K92</f>
        <v>38633498.159999996</v>
      </c>
      <c r="L11" s="94">
        <f t="shared" ref="L11" si="0">L49+L92</f>
        <v>22963766.66</v>
      </c>
      <c r="M11" s="94">
        <f>M49+M92</f>
        <v>22963766.66</v>
      </c>
      <c r="N11" s="94">
        <f>N49+N92</f>
        <v>22288838.240000002</v>
      </c>
      <c r="O11" s="94">
        <f>O49+O92</f>
        <v>15945928</v>
      </c>
      <c r="P11" s="94">
        <f>P49+P92</f>
        <v>15945928</v>
      </c>
      <c r="Q11" s="133"/>
      <c r="R11" s="88"/>
      <c r="S11" s="95"/>
      <c r="T11" s="95"/>
      <c r="U11" s="95"/>
    </row>
    <row r="12" spans="1:21" ht="26.45" hidden="1" customHeight="1">
      <c r="A12" s="138"/>
      <c r="B12" s="139"/>
      <c r="C12" s="119" t="s">
        <v>11</v>
      </c>
      <c r="D12" s="114" t="s">
        <v>14</v>
      </c>
      <c r="E12" s="114" t="s">
        <v>25</v>
      </c>
      <c r="F12" s="183" t="s">
        <v>53</v>
      </c>
      <c r="G12" s="184"/>
      <c r="H12" s="185"/>
      <c r="I12" s="116" t="s">
        <v>102</v>
      </c>
      <c r="J12" s="118">
        <v>0</v>
      </c>
      <c r="K12" s="118">
        <v>0</v>
      </c>
      <c r="L12" s="118">
        <f t="shared" ref="L12" si="1">L16+L50+L78</f>
        <v>0</v>
      </c>
      <c r="M12" s="118">
        <f>M16+M50+M78</f>
        <v>0</v>
      </c>
      <c r="N12" s="118">
        <f>N16+N50+N78</f>
        <v>0</v>
      </c>
      <c r="O12" s="118">
        <v>0</v>
      </c>
      <c r="P12" s="118">
        <v>0</v>
      </c>
      <c r="Q12" s="133"/>
      <c r="S12" s="4"/>
      <c r="T12" s="4"/>
      <c r="U12" s="4"/>
    </row>
    <row r="13" spans="1:21" ht="25.5">
      <c r="A13" s="138"/>
      <c r="B13" s="139"/>
      <c r="C13" s="40" t="s">
        <v>11</v>
      </c>
      <c r="D13" s="114" t="s">
        <v>14</v>
      </c>
      <c r="E13" s="114" t="s">
        <v>25</v>
      </c>
      <c r="F13" s="140" t="s">
        <v>53</v>
      </c>
      <c r="G13" s="140"/>
      <c r="H13" s="140"/>
      <c r="I13" s="65" t="s">
        <v>101</v>
      </c>
      <c r="J13" s="2">
        <f>J17+J51+J79</f>
        <v>310529907.84000003</v>
      </c>
      <c r="K13" s="2">
        <f>K17+K51+K79</f>
        <v>310517896.67999995</v>
      </c>
      <c r="L13" s="2">
        <f>L17+L51+L79</f>
        <v>327646535</v>
      </c>
      <c r="M13" s="2">
        <f>M17+M51+M79</f>
        <v>327646535</v>
      </c>
      <c r="N13" s="94">
        <f>N17+N51+N79</f>
        <v>327618714.02999997</v>
      </c>
      <c r="O13" s="2">
        <f>O17+O51+O79</f>
        <v>322594525</v>
      </c>
      <c r="P13" s="2">
        <f>P17+P51+P79</f>
        <v>322584425</v>
      </c>
      <c r="Q13" s="134"/>
      <c r="S13" s="4"/>
      <c r="T13" s="4"/>
      <c r="U13" s="4"/>
    </row>
    <row r="14" spans="1:21" ht="25.5">
      <c r="A14" s="138" t="s">
        <v>50</v>
      </c>
      <c r="B14" s="139" t="s">
        <v>89</v>
      </c>
      <c r="C14" s="59" t="s">
        <v>121</v>
      </c>
      <c r="D14" s="121" t="s">
        <v>14</v>
      </c>
      <c r="E14" s="121" t="s">
        <v>25</v>
      </c>
      <c r="F14" s="169" t="s">
        <v>54</v>
      </c>
      <c r="G14" s="169"/>
      <c r="H14" s="169"/>
      <c r="I14" s="121" t="s">
        <v>122</v>
      </c>
      <c r="J14" s="50">
        <f>J17</f>
        <v>62588189</v>
      </c>
      <c r="K14" s="50">
        <f t="shared" ref="K14" si="2">K17</f>
        <v>62588189</v>
      </c>
      <c r="L14" s="50">
        <f t="shared" ref="L14" si="3">L17+L16</f>
        <v>67209544</v>
      </c>
      <c r="M14" s="50">
        <f t="shared" ref="M14:N14" si="4">M17+M16</f>
        <v>67209544</v>
      </c>
      <c r="N14" s="50">
        <f t="shared" si="4"/>
        <v>67209544</v>
      </c>
      <c r="O14" s="50">
        <f t="shared" ref="O14:P14" si="5">O17</f>
        <v>62710984</v>
      </c>
      <c r="P14" s="50">
        <f t="shared" si="5"/>
        <v>62700884</v>
      </c>
      <c r="Q14" s="132"/>
    </row>
    <row r="15" spans="1:21">
      <c r="A15" s="138"/>
      <c r="B15" s="139"/>
      <c r="C15" s="63" t="s">
        <v>7</v>
      </c>
      <c r="D15" s="113"/>
      <c r="E15" s="113"/>
      <c r="F15" s="141"/>
      <c r="G15" s="141"/>
      <c r="H15" s="141"/>
      <c r="I15" s="33"/>
      <c r="J15" s="2"/>
      <c r="K15" s="2"/>
      <c r="L15" s="2"/>
      <c r="M15" s="2"/>
      <c r="N15" s="94"/>
      <c r="O15" s="2"/>
      <c r="P15" s="2"/>
      <c r="Q15" s="133"/>
    </row>
    <row r="16" spans="1:21" ht="25.5" hidden="1">
      <c r="A16" s="138"/>
      <c r="B16" s="139"/>
      <c r="C16" s="119" t="s">
        <v>11</v>
      </c>
      <c r="D16" s="114" t="s">
        <v>14</v>
      </c>
      <c r="E16" s="114" t="s">
        <v>25</v>
      </c>
      <c r="F16" s="163" t="s">
        <v>54</v>
      </c>
      <c r="G16" s="163"/>
      <c r="H16" s="163"/>
      <c r="I16" s="116" t="s">
        <v>102</v>
      </c>
      <c r="J16" s="118">
        <v>0</v>
      </c>
      <c r="K16" s="118">
        <v>0</v>
      </c>
      <c r="L16" s="118">
        <f t="shared" ref="L16" si="6">L20+L24</f>
        <v>0</v>
      </c>
      <c r="M16" s="118">
        <f t="shared" ref="M16:N16" si="7">M20+M24</f>
        <v>0</v>
      </c>
      <c r="N16" s="118">
        <f t="shared" si="7"/>
        <v>0</v>
      </c>
      <c r="O16" s="118">
        <v>0</v>
      </c>
      <c r="P16" s="118">
        <v>0</v>
      </c>
      <c r="Q16" s="133"/>
    </row>
    <row r="17" spans="1:18" ht="25.5">
      <c r="A17" s="138"/>
      <c r="B17" s="139"/>
      <c r="C17" s="40" t="s">
        <v>11</v>
      </c>
      <c r="D17" s="114" t="s">
        <v>14</v>
      </c>
      <c r="E17" s="114" t="s">
        <v>25</v>
      </c>
      <c r="F17" s="140" t="s">
        <v>54</v>
      </c>
      <c r="G17" s="140"/>
      <c r="H17" s="140"/>
      <c r="I17" s="65" t="s">
        <v>101</v>
      </c>
      <c r="J17" s="2">
        <f>J21+J25+J37+J40+J43+J46</f>
        <v>62588189</v>
      </c>
      <c r="K17" s="2">
        <f>K21+K25+K28+K37+K40+K43+K46</f>
        <v>62588189</v>
      </c>
      <c r="L17" s="2">
        <f>L21+L25+L28+L37+L40+L43+L46+L31+L34</f>
        <v>67209544</v>
      </c>
      <c r="M17" s="2">
        <f>M21+M25+M28+M37+M40+M43+M46+M31+M34</f>
        <v>67209544</v>
      </c>
      <c r="N17" s="94">
        <f>N21+N25+N28+N37+N40+N43+N46+N31+N34</f>
        <v>67209544</v>
      </c>
      <c r="O17" s="2">
        <f t="shared" ref="O17:P17" si="8">O21+O25+O37+O43+O46</f>
        <v>62710984</v>
      </c>
      <c r="P17" s="2">
        <f t="shared" si="8"/>
        <v>62700884</v>
      </c>
      <c r="Q17" s="134"/>
    </row>
    <row r="18" spans="1:18" ht="25.5">
      <c r="A18" s="172"/>
      <c r="B18" s="159" t="s">
        <v>51</v>
      </c>
      <c r="C18" s="40" t="s">
        <v>120</v>
      </c>
      <c r="D18" s="114" t="s">
        <v>14</v>
      </c>
      <c r="E18" s="114" t="s">
        <v>25</v>
      </c>
      <c r="F18" s="140" t="s">
        <v>55</v>
      </c>
      <c r="G18" s="140"/>
      <c r="H18" s="140"/>
      <c r="I18" s="115" t="s">
        <v>122</v>
      </c>
      <c r="J18" s="2">
        <f>J21</f>
        <v>44973685</v>
      </c>
      <c r="K18" s="2">
        <f t="shared" ref="K18" si="9">K21</f>
        <v>44973685</v>
      </c>
      <c r="L18" s="2">
        <f t="shared" ref="L18" si="10">L21+L20</f>
        <v>45033784</v>
      </c>
      <c r="M18" s="2">
        <f t="shared" ref="M18:N18" si="11">M21+M20</f>
        <v>45033784</v>
      </c>
      <c r="N18" s="94">
        <f t="shared" si="11"/>
        <v>45033784</v>
      </c>
      <c r="O18" s="2">
        <f t="shared" ref="O18:P18" si="12">O21</f>
        <v>44651294</v>
      </c>
      <c r="P18" s="2">
        <f t="shared" si="12"/>
        <v>44651294</v>
      </c>
      <c r="Q18" s="68"/>
    </row>
    <row r="19" spans="1:18">
      <c r="A19" s="172"/>
      <c r="B19" s="159"/>
      <c r="C19" s="63" t="s">
        <v>7</v>
      </c>
      <c r="D19" s="33"/>
      <c r="E19" s="33"/>
      <c r="F19" s="141"/>
      <c r="G19" s="141"/>
      <c r="H19" s="141"/>
      <c r="I19" s="33"/>
      <c r="J19" s="2"/>
      <c r="K19" s="2"/>
      <c r="L19" s="2"/>
      <c r="M19" s="2"/>
      <c r="N19" s="94"/>
      <c r="O19" s="2"/>
      <c r="P19" s="2"/>
      <c r="Q19" s="69"/>
    </row>
    <row r="20" spans="1:18" ht="25.5" hidden="1">
      <c r="A20" s="172"/>
      <c r="B20" s="159"/>
      <c r="C20" s="40" t="s">
        <v>11</v>
      </c>
      <c r="D20" s="65" t="s">
        <v>14</v>
      </c>
      <c r="E20" s="65" t="s">
        <v>25</v>
      </c>
      <c r="F20" s="140" t="s">
        <v>55</v>
      </c>
      <c r="G20" s="140"/>
      <c r="H20" s="140"/>
      <c r="I20" s="65" t="s">
        <v>76</v>
      </c>
      <c r="J20" s="120">
        <v>0</v>
      </c>
      <c r="K20" s="120">
        <v>0</v>
      </c>
      <c r="L20" s="2">
        <v>0</v>
      </c>
      <c r="M20" s="2">
        <v>0</v>
      </c>
      <c r="N20" s="120">
        <v>0</v>
      </c>
      <c r="O20" s="120">
        <v>0</v>
      </c>
      <c r="P20" s="120">
        <v>0</v>
      </c>
      <c r="Q20" s="71"/>
    </row>
    <row r="21" spans="1:18" ht="25.5">
      <c r="A21" s="172"/>
      <c r="B21" s="159"/>
      <c r="C21" s="40" t="s">
        <v>11</v>
      </c>
      <c r="D21" s="33" t="s">
        <v>14</v>
      </c>
      <c r="E21" s="33" t="s">
        <v>25</v>
      </c>
      <c r="F21" s="140" t="s">
        <v>55</v>
      </c>
      <c r="G21" s="140"/>
      <c r="H21" s="140"/>
      <c r="I21" s="33">
        <v>611</v>
      </c>
      <c r="J21" s="16">
        <v>44973685</v>
      </c>
      <c r="K21" s="16">
        <v>44973685</v>
      </c>
      <c r="L21" s="16">
        <v>45033784</v>
      </c>
      <c r="M21" s="16">
        <v>45033784</v>
      </c>
      <c r="N21" s="92">
        <v>45033784</v>
      </c>
      <c r="O21" s="16">
        <v>44651294</v>
      </c>
      <c r="P21" s="16">
        <v>44651294</v>
      </c>
      <c r="Q21" s="70"/>
      <c r="R21" s="15"/>
    </row>
    <row r="22" spans="1:18" ht="25.5">
      <c r="A22" s="142"/>
      <c r="B22" s="159" t="s">
        <v>56</v>
      </c>
      <c r="C22" s="40" t="s">
        <v>121</v>
      </c>
      <c r="D22" s="114">
        <v>733</v>
      </c>
      <c r="E22" s="114" t="s">
        <v>25</v>
      </c>
      <c r="F22" s="140" t="s">
        <v>57</v>
      </c>
      <c r="G22" s="140"/>
      <c r="H22" s="140"/>
      <c r="I22" s="115" t="s">
        <v>122</v>
      </c>
      <c r="J22" s="2">
        <f>J25</f>
        <v>17381404</v>
      </c>
      <c r="K22" s="2">
        <f t="shared" ref="K22" si="13">K25</f>
        <v>17381404</v>
      </c>
      <c r="L22" s="2">
        <f t="shared" ref="L22" si="14">L25+L24</f>
        <v>18855260</v>
      </c>
      <c r="M22" s="2">
        <f t="shared" ref="M22:N22" si="15">M25+M24</f>
        <v>18855260</v>
      </c>
      <c r="N22" s="94">
        <f t="shared" si="15"/>
        <v>18855260</v>
      </c>
      <c r="O22" s="2">
        <f t="shared" ref="O22:P22" si="16">O25</f>
        <v>18049590</v>
      </c>
      <c r="P22" s="2">
        <f t="shared" si="16"/>
        <v>18049590</v>
      </c>
      <c r="Q22" s="72"/>
    </row>
    <row r="23" spans="1:18">
      <c r="A23" s="142"/>
      <c r="B23" s="159"/>
      <c r="C23" s="63" t="s">
        <v>7</v>
      </c>
      <c r="D23" s="33"/>
      <c r="E23" s="33"/>
      <c r="F23" s="140"/>
      <c r="G23" s="140"/>
      <c r="H23" s="140"/>
      <c r="I23" s="33"/>
      <c r="J23" s="17"/>
      <c r="K23" s="17"/>
      <c r="L23" s="17"/>
      <c r="M23" s="17"/>
      <c r="N23" s="109"/>
      <c r="O23" s="17"/>
      <c r="P23" s="17"/>
      <c r="Q23" s="73"/>
    </row>
    <row r="24" spans="1:18" ht="25.5" hidden="1">
      <c r="A24" s="142"/>
      <c r="B24" s="159"/>
      <c r="C24" s="119" t="s">
        <v>11</v>
      </c>
      <c r="D24" s="116">
        <v>733</v>
      </c>
      <c r="E24" s="116" t="s">
        <v>25</v>
      </c>
      <c r="F24" s="163" t="s">
        <v>57</v>
      </c>
      <c r="G24" s="163"/>
      <c r="H24" s="163"/>
      <c r="I24" s="116" t="s">
        <v>76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71"/>
    </row>
    <row r="25" spans="1:18" ht="25.5">
      <c r="A25" s="142"/>
      <c r="B25" s="159"/>
      <c r="C25" s="40" t="s">
        <v>11</v>
      </c>
      <c r="D25" s="33">
        <v>733</v>
      </c>
      <c r="E25" s="33" t="s">
        <v>25</v>
      </c>
      <c r="F25" s="140" t="s">
        <v>57</v>
      </c>
      <c r="G25" s="140"/>
      <c r="H25" s="140"/>
      <c r="I25" s="33">
        <v>611</v>
      </c>
      <c r="J25" s="16">
        <v>17381404</v>
      </c>
      <c r="K25" s="16">
        <v>17381404</v>
      </c>
      <c r="L25" s="16">
        <v>18855260</v>
      </c>
      <c r="M25" s="16">
        <v>18855260</v>
      </c>
      <c r="N25" s="92">
        <v>18855260</v>
      </c>
      <c r="O25" s="16">
        <v>18049590</v>
      </c>
      <c r="P25" s="16">
        <v>18049590</v>
      </c>
      <c r="Q25" s="74"/>
      <c r="R25" s="15"/>
    </row>
    <row r="26" spans="1:18" ht="25.5">
      <c r="A26" s="142"/>
      <c r="B26" s="160" t="s">
        <v>104</v>
      </c>
      <c r="C26" s="40" t="s">
        <v>121</v>
      </c>
      <c r="D26" s="114" t="s">
        <v>14</v>
      </c>
      <c r="E26" s="114" t="s">
        <v>25</v>
      </c>
      <c r="F26" s="140" t="s">
        <v>103</v>
      </c>
      <c r="G26" s="140"/>
      <c r="H26" s="140"/>
      <c r="I26" s="114">
        <v>612</v>
      </c>
      <c r="J26" s="2">
        <f>J28</f>
        <v>0</v>
      </c>
      <c r="K26" s="2">
        <f t="shared" ref="K26:L26" si="17">K28</f>
        <v>0</v>
      </c>
      <c r="L26" s="2">
        <f t="shared" si="17"/>
        <v>399000</v>
      </c>
      <c r="M26" s="2">
        <f t="shared" ref="M26:P26" si="18">M28</f>
        <v>399000</v>
      </c>
      <c r="N26" s="94">
        <f t="shared" si="18"/>
        <v>399000</v>
      </c>
      <c r="O26" s="2">
        <f t="shared" si="18"/>
        <v>0</v>
      </c>
      <c r="P26" s="2">
        <f t="shared" si="18"/>
        <v>0</v>
      </c>
      <c r="Q26" s="129"/>
    </row>
    <row r="27" spans="1:18">
      <c r="A27" s="142"/>
      <c r="B27" s="161"/>
      <c r="C27" s="63" t="s">
        <v>7</v>
      </c>
      <c r="D27" s="66"/>
      <c r="E27" s="66"/>
      <c r="F27" s="141"/>
      <c r="G27" s="141"/>
      <c r="H27" s="141"/>
      <c r="I27" s="66"/>
      <c r="J27" s="17"/>
      <c r="K27" s="17"/>
      <c r="L27" s="17"/>
      <c r="M27" s="17"/>
      <c r="N27" s="109"/>
      <c r="O27" s="17"/>
      <c r="P27" s="17"/>
      <c r="Q27" s="130"/>
    </row>
    <row r="28" spans="1:18" ht="81.75" customHeight="1">
      <c r="A28" s="142"/>
      <c r="B28" s="162"/>
      <c r="C28" s="40" t="s">
        <v>11</v>
      </c>
      <c r="D28" s="66" t="s">
        <v>14</v>
      </c>
      <c r="E28" s="66" t="s">
        <v>25</v>
      </c>
      <c r="F28" s="140" t="s">
        <v>103</v>
      </c>
      <c r="G28" s="140"/>
      <c r="H28" s="140"/>
      <c r="I28" s="66">
        <v>612</v>
      </c>
      <c r="J28" s="16">
        <v>0</v>
      </c>
      <c r="K28" s="16">
        <v>0</v>
      </c>
      <c r="L28" s="16">
        <v>399000</v>
      </c>
      <c r="M28" s="16">
        <v>399000</v>
      </c>
      <c r="N28" s="92">
        <v>399000</v>
      </c>
      <c r="O28" s="92">
        <v>0</v>
      </c>
      <c r="P28" s="92">
        <v>0</v>
      </c>
      <c r="Q28" s="131"/>
      <c r="R28" s="15"/>
    </row>
    <row r="29" spans="1:18" ht="25.5">
      <c r="A29" s="142"/>
      <c r="B29" s="176" t="s">
        <v>107</v>
      </c>
      <c r="C29" s="40" t="s">
        <v>121</v>
      </c>
      <c r="D29" s="114" t="s">
        <v>14</v>
      </c>
      <c r="E29" s="114" t="s">
        <v>25</v>
      </c>
      <c r="F29" s="140" t="s">
        <v>113</v>
      </c>
      <c r="G29" s="140"/>
      <c r="H29" s="140"/>
      <c r="I29" s="114">
        <v>612</v>
      </c>
      <c r="J29" s="2">
        <f>J31</f>
        <v>0</v>
      </c>
      <c r="K29" s="2">
        <f t="shared" ref="K29:L29" si="19">K31</f>
        <v>0</v>
      </c>
      <c r="L29" s="2">
        <f t="shared" si="19"/>
        <v>1990000</v>
      </c>
      <c r="M29" s="2">
        <f t="shared" ref="M29:P29" si="20">M31</f>
        <v>1990000</v>
      </c>
      <c r="N29" s="94">
        <f t="shared" si="20"/>
        <v>1990000</v>
      </c>
      <c r="O29" s="2">
        <f t="shared" si="20"/>
        <v>0</v>
      </c>
      <c r="P29" s="2">
        <f t="shared" si="20"/>
        <v>0</v>
      </c>
      <c r="Q29" s="129"/>
    </row>
    <row r="30" spans="1:18">
      <c r="A30" s="142"/>
      <c r="B30" s="177"/>
      <c r="C30" s="63" t="s">
        <v>7</v>
      </c>
      <c r="D30" s="96"/>
      <c r="E30" s="96"/>
      <c r="F30" s="141"/>
      <c r="G30" s="141"/>
      <c r="H30" s="141"/>
      <c r="I30" s="96"/>
      <c r="J30" s="17"/>
      <c r="K30" s="17"/>
      <c r="L30" s="17"/>
      <c r="M30" s="17"/>
      <c r="N30" s="109"/>
      <c r="O30" s="17"/>
      <c r="P30" s="17"/>
      <c r="Q30" s="130"/>
    </row>
    <row r="31" spans="1:18" ht="54" customHeight="1">
      <c r="A31" s="142"/>
      <c r="B31" s="178"/>
      <c r="C31" s="40" t="s">
        <v>11</v>
      </c>
      <c r="D31" s="96" t="s">
        <v>14</v>
      </c>
      <c r="E31" s="96" t="s">
        <v>25</v>
      </c>
      <c r="F31" s="140" t="s">
        <v>113</v>
      </c>
      <c r="G31" s="140"/>
      <c r="H31" s="140"/>
      <c r="I31" s="96">
        <v>612</v>
      </c>
      <c r="J31" s="16">
        <v>0</v>
      </c>
      <c r="K31" s="16">
        <v>0</v>
      </c>
      <c r="L31" s="16">
        <v>1990000</v>
      </c>
      <c r="M31" s="16">
        <v>1990000</v>
      </c>
      <c r="N31" s="92">
        <v>1990000</v>
      </c>
      <c r="O31" s="92">
        <v>0</v>
      </c>
      <c r="P31" s="92">
        <v>0</v>
      </c>
      <c r="Q31" s="131"/>
      <c r="R31" s="15"/>
    </row>
    <row r="32" spans="1:18" ht="25.5">
      <c r="A32" s="170"/>
      <c r="B32" s="156" t="s">
        <v>114</v>
      </c>
      <c r="C32" s="40" t="s">
        <v>120</v>
      </c>
      <c r="D32" s="114" t="s">
        <v>14</v>
      </c>
      <c r="E32" s="114" t="s">
        <v>25</v>
      </c>
      <c r="F32" s="140" t="s">
        <v>115</v>
      </c>
      <c r="G32" s="140"/>
      <c r="H32" s="140"/>
      <c r="I32" s="114">
        <v>612</v>
      </c>
      <c r="J32" s="92">
        <v>0</v>
      </c>
      <c r="K32" s="92">
        <v>0</v>
      </c>
      <c r="L32" s="16">
        <f>L34</f>
        <v>702000</v>
      </c>
      <c r="M32" s="16">
        <f t="shared" ref="M32:N32" si="21">M34</f>
        <v>702000</v>
      </c>
      <c r="N32" s="92">
        <f t="shared" si="21"/>
        <v>702000</v>
      </c>
      <c r="O32" s="92">
        <v>0</v>
      </c>
      <c r="P32" s="92">
        <v>0</v>
      </c>
      <c r="Q32" s="99"/>
      <c r="R32" s="15"/>
    </row>
    <row r="33" spans="1:18" ht="25.5">
      <c r="A33" s="171"/>
      <c r="B33" s="157"/>
      <c r="C33" s="40" t="s">
        <v>7</v>
      </c>
      <c r="D33" s="100"/>
      <c r="E33" s="100"/>
      <c r="F33" s="148"/>
      <c r="G33" s="149"/>
      <c r="H33" s="150"/>
      <c r="I33" s="100"/>
      <c r="J33" s="16"/>
      <c r="K33" s="16"/>
      <c r="L33" s="16"/>
      <c r="M33" s="16"/>
      <c r="N33" s="92"/>
      <c r="O33" s="16"/>
      <c r="P33" s="16"/>
      <c r="Q33" s="99"/>
      <c r="R33" s="15"/>
    </row>
    <row r="34" spans="1:18" ht="25.5">
      <c r="A34" s="188"/>
      <c r="B34" s="158"/>
      <c r="C34" s="40" t="s">
        <v>11</v>
      </c>
      <c r="D34" s="101" t="s">
        <v>14</v>
      </c>
      <c r="E34" s="101" t="s">
        <v>25</v>
      </c>
      <c r="F34" s="140" t="s">
        <v>115</v>
      </c>
      <c r="G34" s="140"/>
      <c r="H34" s="140"/>
      <c r="I34" s="101">
        <v>612</v>
      </c>
      <c r="J34" s="92">
        <v>0</v>
      </c>
      <c r="K34" s="92">
        <v>0</v>
      </c>
      <c r="L34" s="92">
        <v>702000</v>
      </c>
      <c r="M34" s="92">
        <v>702000</v>
      </c>
      <c r="N34" s="92">
        <v>702000</v>
      </c>
      <c r="O34" s="92">
        <v>0</v>
      </c>
      <c r="P34" s="92">
        <v>0</v>
      </c>
      <c r="Q34" s="99"/>
      <c r="R34" s="15"/>
    </row>
    <row r="35" spans="1:18" ht="25.5">
      <c r="A35" s="142"/>
      <c r="B35" s="159" t="s">
        <v>47</v>
      </c>
      <c r="C35" s="40" t="s">
        <v>120</v>
      </c>
      <c r="D35" s="114" t="s">
        <v>14</v>
      </c>
      <c r="E35" s="114" t="s">
        <v>25</v>
      </c>
      <c r="F35" s="140" t="s">
        <v>58</v>
      </c>
      <c r="G35" s="140"/>
      <c r="H35" s="140"/>
      <c r="I35" s="114">
        <v>612</v>
      </c>
      <c r="J35" s="16">
        <f>SUM(J36:J37)</f>
        <v>10400</v>
      </c>
      <c r="K35" s="16">
        <f t="shared" ref="K35" si="22">SUM(K36:K37)</f>
        <v>10400</v>
      </c>
      <c r="L35" s="16">
        <v>8800</v>
      </c>
      <c r="M35" s="16">
        <v>8800</v>
      </c>
      <c r="N35" s="92">
        <f t="shared" ref="N35:P35" si="23">SUM(N36:N37)</f>
        <v>8800</v>
      </c>
      <c r="O35" s="16">
        <f t="shared" si="23"/>
        <v>10100</v>
      </c>
      <c r="P35" s="16">
        <f t="shared" si="23"/>
        <v>0</v>
      </c>
      <c r="Q35" s="129"/>
      <c r="R35" s="15"/>
    </row>
    <row r="36" spans="1:18" ht="25.5">
      <c r="A36" s="142"/>
      <c r="B36" s="159"/>
      <c r="C36" s="40" t="s">
        <v>7</v>
      </c>
      <c r="D36" s="33"/>
      <c r="E36" s="33"/>
      <c r="F36" s="148"/>
      <c r="G36" s="149"/>
      <c r="H36" s="150"/>
      <c r="I36" s="33"/>
      <c r="J36" s="16"/>
      <c r="K36" s="16"/>
      <c r="L36" s="16"/>
      <c r="M36" s="16"/>
      <c r="N36" s="92"/>
      <c r="O36" s="16"/>
      <c r="P36" s="16"/>
      <c r="Q36" s="130"/>
      <c r="R36" s="15"/>
    </row>
    <row r="37" spans="1:18" ht="25.5">
      <c r="A37" s="142"/>
      <c r="B37" s="159"/>
      <c r="C37" s="40" t="s">
        <v>11</v>
      </c>
      <c r="D37" s="33" t="s">
        <v>14</v>
      </c>
      <c r="E37" s="33" t="s">
        <v>25</v>
      </c>
      <c r="F37" s="140" t="s">
        <v>58</v>
      </c>
      <c r="G37" s="140"/>
      <c r="H37" s="140"/>
      <c r="I37" s="33">
        <v>612</v>
      </c>
      <c r="J37" s="16">
        <v>10400</v>
      </c>
      <c r="K37" s="16">
        <v>10400</v>
      </c>
      <c r="L37" s="16">
        <v>8800</v>
      </c>
      <c r="M37" s="16">
        <v>8800</v>
      </c>
      <c r="N37" s="92">
        <v>8800</v>
      </c>
      <c r="O37" s="16">
        <v>10100</v>
      </c>
      <c r="P37" s="16">
        <v>0</v>
      </c>
      <c r="Q37" s="131"/>
      <c r="R37" s="15"/>
    </row>
    <row r="38" spans="1:18" s="87" customFormat="1" ht="51" customHeight="1">
      <c r="A38" s="142"/>
      <c r="B38" s="142" t="s">
        <v>48</v>
      </c>
      <c r="C38" s="91" t="s">
        <v>120</v>
      </c>
      <c r="D38" s="115" t="s">
        <v>14</v>
      </c>
      <c r="E38" s="115" t="s">
        <v>25</v>
      </c>
      <c r="F38" s="143" t="s">
        <v>105</v>
      </c>
      <c r="G38" s="144"/>
      <c r="H38" s="144"/>
      <c r="I38" s="115">
        <v>612</v>
      </c>
      <c r="J38" s="92">
        <f t="shared" ref="J38:L38" si="24">J40</f>
        <v>1500</v>
      </c>
      <c r="K38" s="92">
        <f t="shared" si="24"/>
        <v>1500</v>
      </c>
      <c r="L38" s="92">
        <f t="shared" si="24"/>
        <v>1500</v>
      </c>
      <c r="M38" s="92">
        <f t="shared" ref="M38:P38" si="25">M40</f>
        <v>1500</v>
      </c>
      <c r="N38" s="92">
        <f t="shared" si="25"/>
        <v>1500</v>
      </c>
      <c r="O38" s="92">
        <f t="shared" si="25"/>
        <v>0</v>
      </c>
      <c r="P38" s="92">
        <f t="shared" si="25"/>
        <v>0</v>
      </c>
      <c r="Q38" s="145"/>
      <c r="R38" s="86"/>
    </row>
    <row r="39" spans="1:18" s="87" customFormat="1">
      <c r="A39" s="142"/>
      <c r="B39" s="142"/>
      <c r="C39" s="93" t="s">
        <v>7</v>
      </c>
      <c r="D39" s="84"/>
      <c r="E39" s="84"/>
      <c r="F39" s="143"/>
      <c r="G39" s="143"/>
      <c r="H39" s="143"/>
      <c r="I39" s="84"/>
      <c r="J39" s="92"/>
      <c r="K39" s="92"/>
      <c r="L39" s="92"/>
      <c r="M39" s="92"/>
      <c r="N39" s="92"/>
      <c r="O39" s="92"/>
      <c r="P39" s="92"/>
      <c r="Q39" s="146"/>
      <c r="R39" s="86"/>
    </row>
    <row r="40" spans="1:18" s="87" customFormat="1" ht="25.5">
      <c r="A40" s="142"/>
      <c r="B40" s="142"/>
      <c r="C40" s="91" t="s">
        <v>11</v>
      </c>
      <c r="D40" s="84" t="s">
        <v>14</v>
      </c>
      <c r="E40" s="84" t="s">
        <v>25</v>
      </c>
      <c r="F40" s="143" t="s">
        <v>105</v>
      </c>
      <c r="G40" s="144"/>
      <c r="H40" s="144"/>
      <c r="I40" s="84">
        <v>612</v>
      </c>
      <c r="J40" s="92">
        <v>1500</v>
      </c>
      <c r="K40" s="92">
        <v>1500</v>
      </c>
      <c r="L40" s="92">
        <v>1500</v>
      </c>
      <c r="M40" s="92">
        <v>1500</v>
      </c>
      <c r="N40" s="92">
        <v>1500</v>
      </c>
      <c r="O40" s="92">
        <v>0</v>
      </c>
      <c r="P40" s="92">
        <v>0</v>
      </c>
      <c r="Q40" s="147"/>
      <c r="R40" s="86"/>
    </row>
    <row r="41" spans="1:18" ht="25.5">
      <c r="A41" s="142"/>
      <c r="B41" s="159" t="s">
        <v>17</v>
      </c>
      <c r="C41" s="40" t="s">
        <v>120</v>
      </c>
      <c r="D41" s="114" t="s">
        <v>14</v>
      </c>
      <c r="E41" s="114" t="s">
        <v>25</v>
      </c>
      <c r="F41" s="140" t="s">
        <v>59</v>
      </c>
      <c r="G41" s="140"/>
      <c r="H41" s="140"/>
      <c r="I41" s="114">
        <v>612</v>
      </c>
      <c r="J41" s="2">
        <f>J43</f>
        <v>175400</v>
      </c>
      <c r="K41" s="2">
        <f t="shared" ref="K41:L41" si="26">K43</f>
        <v>175400</v>
      </c>
      <c r="L41" s="2">
        <f t="shared" si="26"/>
        <v>164400</v>
      </c>
      <c r="M41" s="2">
        <f t="shared" ref="M41:P41" si="27">M43</f>
        <v>164400</v>
      </c>
      <c r="N41" s="94">
        <f t="shared" si="27"/>
        <v>164400</v>
      </c>
      <c r="O41" s="2">
        <f t="shared" si="27"/>
        <v>0</v>
      </c>
      <c r="P41" s="2">
        <f t="shared" si="27"/>
        <v>0</v>
      </c>
      <c r="Q41" s="72"/>
    </row>
    <row r="42" spans="1:18">
      <c r="A42" s="142"/>
      <c r="B42" s="159"/>
      <c r="C42" s="63" t="s">
        <v>7</v>
      </c>
      <c r="D42" s="33"/>
      <c r="E42" s="33"/>
      <c r="F42" s="141"/>
      <c r="G42" s="141"/>
      <c r="H42" s="141"/>
      <c r="I42" s="33"/>
      <c r="J42" s="17"/>
      <c r="K42" s="17"/>
      <c r="L42" s="17"/>
      <c r="M42" s="17"/>
      <c r="N42" s="109"/>
      <c r="O42" s="17"/>
      <c r="P42" s="17"/>
      <c r="Q42" s="73"/>
    </row>
    <row r="43" spans="1:18" ht="57" customHeight="1">
      <c r="A43" s="142"/>
      <c r="B43" s="159"/>
      <c r="C43" s="40" t="s">
        <v>11</v>
      </c>
      <c r="D43" s="33" t="s">
        <v>14</v>
      </c>
      <c r="E43" s="33" t="s">
        <v>25</v>
      </c>
      <c r="F43" s="140" t="s">
        <v>59</v>
      </c>
      <c r="G43" s="140"/>
      <c r="H43" s="140"/>
      <c r="I43" s="33">
        <v>612</v>
      </c>
      <c r="J43" s="16">
        <v>175400</v>
      </c>
      <c r="K43" s="16">
        <v>175400</v>
      </c>
      <c r="L43" s="16">
        <v>164400</v>
      </c>
      <c r="M43" s="16">
        <v>164400</v>
      </c>
      <c r="N43" s="92">
        <v>164400</v>
      </c>
      <c r="O43" s="16">
        <v>0</v>
      </c>
      <c r="P43" s="16">
        <v>0</v>
      </c>
      <c r="Q43" s="74"/>
      <c r="R43" s="15"/>
    </row>
    <row r="44" spans="1:18" s="87" customFormat="1" ht="51" customHeight="1">
      <c r="A44" s="142"/>
      <c r="B44" s="142" t="s">
        <v>16</v>
      </c>
      <c r="C44" s="91" t="s">
        <v>120</v>
      </c>
      <c r="D44" s="115" t="s">
        <v>14</v>
      </c>
      <c r="E44" s="115" t="s">
        <v>25</v>
      </c>
      <c r="F44" s="143" t="s">
        <v>106</v>
      </c>
      <c r="G44" s="144"/>
      <c r="H44" s="144"/>
      <c r="I44" s="115">
        <v>612</v>
      </c>
      <c r="J44" s="92">
        <f t="shared" ref="J44:L44" si="28">J46</f>
        <v>45800</v>
      </c>
      <c r="K44" s="92">
        <f t="shared" si="28"/>
        <v>45800</v>
      </c>
      <c r="L44" s="92">
        <f t="shared" si="28"/>
        <v>54800</v>
      </c>
      <c r="M44" s="92">
        <f t="shared" ref="M44:P44" si="29">M46</f>
        <v>54800</v>
      </c>
      <c r="N44" s="92">
        <f t="shared" si="29"/>
        <v>54800</v>
      </c>
      <c r="O44" s="92">
        <f t="shared" si="29"/>
        <v>0</v>
      </c>
      <c r="P44" s="92">
        <f t="shared" si="29"/>
        <v>0</v>
      </c>
      <c r="Q44" s="135"/>
      <c r="R44" s="86"/>
    </row>
    <row r="45" spans="1:18" s="87" customFormat="1">
      <c r="A45" s="142"/>
      <c r="B45" s="142"/>
      <c r="C45" s="93" t="s">
        <v>7</v>
      </c>
      <c r="D45" s="84"/>
      <c r="E45" s="84"/>
      <c r="F45" s="143"/>
      <c r="G45" s="143"/>
      <c r="H45" s="143"/>
      <c r="I45" s="84"/>
      <c r="J45" s="92"/>
      <c r="K45" s="92"/>
      <c r="L45" s="92"/>
      <c r="M45" s="92"/>
      <c r="N45" s="92"/>
      <c r="O45" s="92"/>
      <c r="P45" s="92"/>
      <c r="Q45" s="136"/>
      <c r="R45" s="86"/>
    </row>
    <row r="46" spans="1:18" s="87" customFormat="1" ht="65.25" customHeight="1">
      <c r="A46" s="142"/>
      <c r="B46" s="142"/>
      <c r="C46" s="91" t="s">
        <v>11</v>
      </c>
      <c r="D46" s="84" t="s">
        <v>14</v>
      </c>
      <c r="E46" s="84" t="s">
        <v>25</v>
      </c>
      <c r="F46" s="143" t="s">
        <v>106</v>
      </c>
      <c r="G46" s="144"/>
      <c r="H46" s="144"/>
      <c r="I46" s="84">
        <v>612</v>
      </c>
      <c r="J46" s="92">
        <v>45800</v>
      </c>
      <c r="K46" s="92">
        <v>45800</v>
      </c>
      <c r="L46" s="92">
        <v>54800</v>
      </c>
      <c r="M46" s="92">
        <v>54800</v>
      </c>
      <c r="N46" s="92">
        <v>54800</v>
      </c>
      <c r="O46" s="92">
        <v>0</v>
      </c>
      <c r="P46" s="92">
        <v>0</v>
      </c>
      <c r="Q46" s="137"/>
      <c r="R46" s="86"/>
    </row>
    <row r="47" spans="1:18" ht="25.5" customHeight="1">
      <c r="A47" s="138" t="s">
        <v>50</v>
      </c>
      <c r="B47" s="139" t="s">
        <v>90</v>
      </c>
      <c r="C47" s="59" t="s">
        <v>120</v>
      </c>
      <c r="D47" s="121" t="s">
        <v>122</v>
      </c>
      <c r="E47" s="121" t="s">
        <v>122</v>
      </c>
      <c r="F47" s="173" t="s">
        <v>61</v>
      </c>
      <c r="G47" s="174"/>
      <c r="H47" s="175"/>
      <c r="I47" s="121" t="s">
        <v>122</v>
      </c>
      <c r="J47" s="50">
        <f>J49+J51</f>
        <v>192448993.84</v>
      </c>
      <c r="K47" s="50">
        <f t="shared" ref="K47" si="30">K49+K51</f>
        <v>191398319.81999999</v>
      </c>
      <c r="L47" s="50">
        <f t="shared" ref="L47" si="31">L49+L51+L50</f>
        <v>187435444.66</v>
      </c>
      <c r="M47" s="50">
        <f t="shared" ref="M47:N47" si="32">M49+M51+M50</f>
        <v>187435444.66</v>
      </c>
      <c r="N47" s="50">
        <f t="shared" si="32"/>
        <v>186889328.91999999</v>
      </c>
      <c r="O47" s="50">
        <f t="shared" ref="O47:P47" si="33">O49+O51</f>
        <v>179500132</v>
      </c>
      <c r="P47" s="50">
        <f t="shared" si="33"/>
        <v>179500132</v>
      </c>
      <c r="Q47" s="132"/>
    </row>
    <row r="48" spans="1:18">
      <c r="A48" s="138"/>
      <c r="B48" s="139"/>
      <c r="C48" s="63" t="s">
        <v>7</v>
      </c>
      <c r="D48" s="33"/>
      <c r="E48" s="33"/>
      <c r="F48" s="141"/>
      <c r="G48" s="141"/>
      <c r="H48" s="141"/>
      <c r="I48" s="33"/>
      <c r="J48" s="2"/>
      <c r="K48" s="2"/>
      <c r="L48" s="2"/>
      <c r="M48" s="2"/>
      <c r="N48" s="94"/>
      <c r="O48" s="2"/>
      <c r="P48" s="2"/>
      <c r="Q48" s="133"/>
    </row>
    <row r="49" spans="1:18" s="87" customFormat="1" ht="45">
      <c r="A49" s="138"/>
      <c r="B49" s="139"/>
      <c r="C49" s="83" t="s">
        <v>72</v>
      </c>
      <c r="D49" s="115" t="s">
        <v>73</v>
      </c>
      <c r="E49" s="115" t="s">
        <v>75</v>
      </c>
      <c r="F49" s="144" t="s">
        <v>61</v>
      </c>
      <c r="G49" s="144"/>
      <c r="H49" s="144"/>
      <c r="I49" s="115" t="s">
        <v>122</v>
      </c>
      <c r="J49" s="94">
        <v>31113000</v>
      </c>
      <c r="K49" s="94">
        <v>30062677.120000001</v>
      </c>
      <c r="L49" s="94">
        <f t="shared" ref="L49" si="34">L72+L75+L67</f>
        <v>16430838.66</v>
      </c>
      <c r="M49" s="94">
        <f t="shared" ref="M49:P49" si="35">M72+M75+M67</f>
        <v>16430838.66</v>
      </c>
      <c r="N49" s="94">
        <f t="shared" si="35"/>
        <v>15884722.92</v>
      </c>
      <c r="O49" s="94">
        <f t="shared" si="35"/>
        <v>9413000</v>
      </c>
      <c r="P49" s="94">
        <f t="shared" si="35"/>
        <v>9413000</v>
      </c>
      <c r="Q49" s="133"/>
      <c r="R49" s="88"/>
    </row>
    <row r="50" spans="1:18" ht="25.5" hidden="1">
      <c r="A50" s="138"/>
      <c r="B50" s="139"/>
      <c r="C50" s="40" t="s">
        <v>11</v>
      </c>
      <c r="D50" s="114" t="s">
        <v>14</v>
      </c>
      <c r="E50" s="114" t="s">
        <v>25</v>
      </c>
      <c r="F50" s="140" t="s">
        <v>61</v>
      </c>
      <c r="G50" s="140"/>
      <c r="H50" s="140"/>
      <c r="I50" s="65" t="s">
        <v>102</v>
      </c>
      <c r="J50" s="118">
        <v>0</v>
      </c>
      <c r="K50" s="118">
        <v>0</v>
      </c>
      <c r="L50" s="2">
        <f t="shared" ref="L50" si="36">L54+L58+L62</f>
        <v>0</v>
      </c>
      <c r="M50" s="2">
        <f t="shared" ref="M50:N50" si="37">M54+M58+M62</f>
        <v>0</v>
      </c>
      <c r="N50" s="94">
        <f t="shared" si="37"/>
        <v>0</v>
      </c>
      <c r="O50" s="118">
        <v>0</v>
      </c>
      <c r="P50" s="118">
        <v>0</v>
      </c>
      <c r="Q50" s="133"/>
    </row>
    <row r="51" spans="1:18" ht="25.5">
      <c r="A51" s="138"/>
      <c r="B51" s="139"/>
      <c r="C51" s="40" t="s">
        <v>11</v>
      </c>
      <c r="D51" s="114" t="s">
        <v>14</v>
      </c>
      <c r="E51" s="114" t="s">
        <v>25</v>
      </c>
      <c r="F51" s="140" t="s">
        <v>61</v>
      </c>
      <c r="G51" s="140"/>
      <c r="H51" s="140"/>
      <c r="I51" s="65" t="s">
        <v>101</v>
      </c>
      <c r="J51" s="2">
        <v>161335993.84</v>
      </c>
      <c r="K51" s="2">
        <v>161335642.69999999</v>
      </c>
      <c r="L51" s="2">
        <f t="shared" ref="L51" si="38">L55+L59+L63+L66</f>
        <v>171004606</v>
      </c>
      <c r="M51" s="2">
        <f t="shared" ref="M51:P51" si="39">M55+M59+M63+M66</f>
        <v>171004606</v>
      </c>
      <c r="N51" s="94">
        <f t="shared" si="39"/>
        <v>171004606</v>
      </c>
      <c r="O51" s="2">
        <f t="shared" si="39"/>
        <v>170087132</v>
      </c>
      <c r="P51" s="2">
        <f t="shared" si="39"/>
        <v>170087132</v>
      </c>
      <c r="Q51" s="134"/>
    </row>
    <row r="52" spans="1:18" ht="40.9" customHeight="1">
      <c r="A52" s="170"/>
      <c r="B52" s="156" t="s">
        <v>60</v>
      </c>
      <c r="C52" s="40" t="s">
        <v>120</v>
      </c>
      <c r="D52" s="114" t="s">
        <v>14</v>
      </c>
      <c r="E52" s="114" t="s">
        <v>25</v>
      </c>
      <c r="F52" s="148" t="s">
        <v>62</v>
      </c>
      <c r="G52" s="149"/>
      <c r="H52" s="150"/>
      <c r="I52" s="115" t="s">
        <v>122</v>
      </c>
      <c r="J52" s="2">
        <f t="shared" ref="J52:K52" si="40">SUM(J55:J55)</f>
        <v>0</v>
      </c>
      <c r="K52" s="2">
        <f t="shared" si="40"/>
        <v>0</v>
      </c>
      <c r="L52" s="2">
        <f t="shared" ref="L52" si="41">SUM(L54:L55)</f>
        <v>58505383</v>
      </c>
      <c r="M52" s="2">
        <f t="shared" ref="M52:N52" si="42">SUM(M54:M55)</f>
        <v>58505383</v>
      </c>
      <c r="N52" s="94">
        <f t="shared" si="42"/>
        <v>58505383</v>
      </c>
      <c r="O52" s="2">
        <f t="shared" ref="O52:P52" si="43">SUM(O55:O55)</f>
        <v>58456226</v>
      </c>
      <c r="P52" s="2">
        <f t="shared" si="43"/>
        <v>58456226</v>
      </c>
      <c r="Q52" s="68"/>
    </row>
    <row r="53" spans="1:18">
      <c r="A53" s="171"/>
      <c r="B53" s="157"/>
      <c r="C53" s="63" t="s">
        <v>7</v>
      </c>
      <c r="D53" s="33"/>
      <c r="E53" s="33"/>
      <c r="F53" s="141"/>
      <c r="G53" s="141"/>
      <c r="H53" s="141"/>
      <c r="I53" s="33"/>
      <c r="J53" s="2"/>
      <c r="K53" s="2"/>
      <c r="L53" s="2"/>
      <c r="M53" s="2"/>
      <c r="N53" s="94"/>
      <c r="O53" s="2"/>
      <c r="P53" s="2"/>
      <c r="Q53" s="75"/>
    </row>
    <row r="54" spans="1:18" ht="25.5" hidden="1">
      <c r="A54" s="171"/>
      <c r="B54" s="157"/>
      <c r="C54" s="42" t="s">
        <v>11</v>
      </c>
      <c r="D54" s="65" t="s">
        <v>14</v>
      </c>
      <c r="E54" s="65" t="s">
        <v>25</v>
      </c>
      <c r="F54" s="148" t="s">
        <v>62</v>
      </c>
      <c r="G54" s="149"/>
      <c r="H54" s="150"/>
      <c r="I54" s="65" t="s">
        <v>76</v>
      </c>
      <c r="J54" s="118">
        <v>0</v>
      </c>
      <c r="K54" s="118">
        <v>0</v>
      </c>
      <c r="L54" s="2">
        <v>0</v>
      </c>
      <c r="M54" s="2">
        <v>0</v>
      </c>
      <c r="N54" s="118">
        <v>0</v>
      </c>
      <c r="O54" s="118">
        <v>0</v>
      </c>
      <c r="P54" s="118">
        <v>0</v>
      </c>
      <c r="Q54" s="71"/>
    </row>
    <row r="55" spans="1:18" ht="28.9" customHeight="1">
      <c r="A55" s="171"/>
      <c r="B55" s="157"/>
      <c r="C55" s="42" t="s">
        <v>11</v>
      </c>
      <c r="D55" s="33" t="s">
        <v>14</v>
      </c>
      <c r="E55" s="33" t="s">
        <v>25</v>
      </c>
      <c r="F55" s="148" t="s">
        <v>62</v>
      </c>
      <c r="G55" s="149"/>
      <c r="H55" s="150"/>
      <c r="I55" s="33">
        <v>611</v>
      </c>
      <c r="J55" s="94">
        <v>0</v>
      </c>
      <c r="K55" s="94">
        <v>0</v>
      </c>
      <c r="L55" s="18">
        <v>58505383</v>
      </c>
      <c r="M55" s="18">
        <v>58505383</v>
      </c>
      <c r="N55" s="82">
        <v>58505383</v>
      </c>
      <c r="O55" s="18">
        <v>58456226</v>
      </c>
      <c r="P55" s="18">
        <v>58456226</v>
      </c>
      <c r="Q55" s="76"/>
      <c r="R55" s="15"/>
    </row>
    <row r="56" spans="1:18" ht="25.5">
      <c r="A56" s="142"/>
      <c r="B56" s="159" t="s">
        <v>63</v>
      </c>
      <c r="C56" s="40" t="s">
        <v>120</v>
      </c>
      <c r="D56" s="114" t="s">
        <v>14</v>
      </c>
      <c r="E56" s="114" t="s">
        <v>25</v>
      </c>
      <c r="F56" s="140" t="s">
        <v>64</v>
      </c>
      <c r="G56" s="140"/>
      <c r="H56" s="140"/>
      <c r="I56" s="115" t="s">
        <v>122</v>
      </c>
      <c r="J56" s="94">
        <f>J59</f>
        <v>0</v>
      </c>
      <c r="K56" s="94">
        <f t="shared" ref="K56" si="44">K59</f>
        <v>0</v>
      </c>
      <c r="L56" s="2">
        <f t="shared" ref="L56" si="45">L59+L58</f>
        <v>73129408</v>
      </c>
      <c r="M56" s="2">
        <f t="shared" ref="M56:N56" si="46">M59+M58</f>
        <v>73129408</v>
      </c>
      <c r="N56" s="94">
        <f t="shared" si="46"/>
        <v>73129408</v>
      </c>
      <c r="O56" s="2">
        <f t="shared" ref="O56:P56" si="47">O59</f>
        <v>74120430</v>
      </c>
      <c r="P56" s="2">
        <f t="shared" si="47"/>
        <v>74120430</v>
      </c>
      <c r="Q56" s="68"/>
    </row>
    <row r="57" spans="1:18">
      <c r="A57" s="142"/>
      <c r="B57" s="159"/>
      <c r="C57" s="63" t="s">
        <v>7</v>
      </c>
      <c r="D57" s="33"/>
      <c r="E57" s="33"/>
      <c r="F57" s="141"/>
      <c r="G57" s="141"/>
      <c r="H57" s="141"/>
      <c r="I57" s="33"/>
      <c r="J57" s="94"/>
      <c r="K57" s="94"/>
      <c r="L57" s="2"/>
      <c r="M57" s="2"/>
      <c r="N57" s="94"/>
      <c r="O57" s="2"/>
      <c r="P57" s="2"/>
      <c r="Q57" s="69"/>
    </row>
    <row r="58" spans="1:18" ht="25.5" hidden="1">
      <c r="A58" s="142"/>
      <c r="B58" s="159"/>
      <c r="C58" s="40" t="s">
        <v>11</v>
      </c>
      <c r="D58" s="65" t="s">
        <v>14</v>
      </c>
      <c r="E58" s="65" t="s">
        <v>25</v>
      </c>
      <c r="F58" s="140" t="s">
        <v>64</v>
      </c>
      <c r="G58" s="140"/>
      <c r="H58" s="140"/>
      <c r="I58" s="65" t="s">
        <v>76</v>
      </c>
      <c r="J58" s="94">
        <v>0</v>
      </c>
      <c r="K58" s="94">
        <v>0</v>
      </c>
      <c r="L58" s="2">
        <v>0</v>
      </c>
      <c r="M58" s="2">
        <v>0</v>
      </c>
      <c r="N58" s="118">
        <v>0</v>
      </c>
      <c r="O58" s="118">
        <v>0</v>
      </c>
      <c r="P58" s="118">
        <v>0</v>
      </c>
      <c r="Q58" s="71"/>
    </row>
    <row r="59" spans="1:18" ht="36" customHeight="1">
      <c r="A59" s="142"/>
      <c r="B59" s="159"/>
      <c r="C59" s="40" t="s">
        <v>11</v>
      </c>
      <c r="D59" s="33" t="s">
        <v>14</v>
      </c>
      <c r="E59" s="33" t="s">
        <v>25</v>
      </c>
      <c r="F59" s="140" t="s">
        <v>64</v>
      </c>
      <c r="G59" s="140"/>
      <c r="H59" s="140"/>
      <c r="I59" s="33">
        <v>611</v>
      </c>
      <c r="J59" s="94">
        <v>0</v>
      </c>
      <c r="K59" s="94">
        <v>0</v>
      </c>
      <c r="L59" s="18">
        <v>73129408</v>
      </c>
      <c r="M59" s="18">
        <v>73129408</v>
      </c>
      <c r="N59" s="82">
        <v>73129408</v>
      </c>
      <c r="O59" s="18">
        <v>74120430</v>
      </c>
      <c r="P59" s="18">
        <v>74120430</v>
      </c>
      <c r="Q59" s="70"/>
      <c r="R59" s="15"/>
    </row>
    <row r="60" spans="1:18" ht="25.5">
      <c r="A60" s="142"/>
      <c r="B60" s="159" t="s">
        <v>65</v>
      </c>
      <c r="C60" s="40" t="s">
        <v>120</v>
      </c>
      <c r="D60" s="114" t="s">
        <v>14</v>
      </c>
      <c r="E60" s="114" t="s">
        <v>25</v>
      </c>
      <c r="F60" s="140" t="s">
        <v>66</v>
      </c>
      <c r="G60" s="140"/>
      <c r="H60" s="140"/>
      <c r="I60" s="115" t="s">
        <v>122</v>
      </c>
      <c r="J60" s="2">
        <f>J63</f>
        <v>0</v>
      </c>
      <c r="K60" s="2">
        <f t="shared" ref="K60" si="48">K63</f>
        <v>0</v>
      </c>
      <c r="L60" s="2">
        <f t="shared" ref="L60" si="49">L63+L62</f>
        <v>37369815</v>
      </c>
      <c r="M60" s="2">
        <f t="shared" ref="M60:N60" si="50">M63+M62</f>
        <v>37369815</v>
      </c>
      <c r="N60" s="94">
        <f t="shared" si="50"/>
        <v>37369815</v>
      </c>
      <c r="O60" s="2">
        <f t="shared" ref="O60:P60" si="51">O63</f>
        <v>37510476</v>
      </c>
      <c r="P60" s="2">
        <f t="shared" si="51"/>
        <v>37510476</v>
      </c>
      <c r="Q60" s="68"/>
    </row>
    <row r="61" spans="1:18">
      <c r="A61" s="142"/>
      <c r="B61" s="159"/>
      <c r="C61" s="63" t="s">
        <v>7</v>
      </c>
      <c r="D61" s="33"/>
      <c r="E61" s="33"/>
      <c r="F61" s="141"/>
      <c r="G61" s="141"/>
      <c r="H61" s="141"/>
      <c r="I61" s="33"/>
      <c r="J61" s="2"/>
      <c r="K61" s="2"/>
      <c r="L61" s="2"/>
      <c r="M61" s="2"/>
      <c r="N61" s="94"/>
      <c r="O61" s="2"/>
      <c r="P61" s="2"/>
      <c r="Q61" s="69"/>
    </row>
    <row r="62" spans="1:18" ht="25.5" hidden="1">
      <c r="A62" s="142"/>
      <c r="B62" s="159"/>
      <c r="C62" s="119" t="s">
        <v>11</v>
      </c>
      <c r="D62" s="116" t="s">
        <v>14</v>
      </c>
      <c r="E62" s="116" t="s">
        <v>25</v>
      </c>
      <c r="F62" s="163" t="s">
        <v>66</v>
      </c>
      <c r="G62" s="163"/>
      <c r="H62" s="163"/>
      <c r="I62" s="116" t="s">
        <v>76</v>
      </c>
      <c r="J62" s="118">
        <v>0</v>
      </c>
      <c r="K62" s="118">
        <v>0</v>
      </c>
      <c r="L62" s="118">
        <v>0</v>
      </c>
      <c r="M62" s="118">
        <v>0</v>
      </c>
      <c r="N62" s="118">
        <v>0</v>
      </c>
      <c r="O62" s="118">
        <v>0</v>
      </c>
      <c r="P62" s="118">
        <v>0</v>
      </c>
      <c r="Q62" s="71"/>
    </row>
    <row r="63" spans="1:18" ht="26.45" customHeight="1">
      <c r="A63" s="142"/>
      <c r="B63" s="159"/>
      <c r="C63" s="40" t="s">
        <v>11</v>
      </c>
      <c r="D63" s="33" t="s">
        <v>14</v>
      </c>
      <c r="E63" s="33" t="s">
        <v>25</v>
      </c>
      <c r="F63" s="140" t="s">
        <v>66</v>
      </c>
      <c r="G63" s="140"/>
      <c r="H63" s="140"/>
      <c r="I63" s="33">
        <v>621</v>
      </c>
      <c r="J63" s="94">
        <v>0</v>
      </c>
      <c r="K63" s="94">
        <v>0</v>
      </c>
      <c r="L63" s="18">
        <v>37369815</v>
      </c>
      <c r="M63" s="18">
        <v>37369815</v>
      </c>
      <c r="N63" s="82">
        <v>37369815</v>
      </c>
      <c r="O63" s="18">
        <v>37510476</v>
      </c>
      <c r="P63" s="18">
        <v>37510476</v>
      </c>
      <c r="Q63" s="70"/>
      <c r="R63" s="15"/>
    </row>
    <row r="64" spans="1:18" ht="25.5">
      <c r="A64" s="142"/>
      <c r="B64" s="159" t="s">
        <v>99</v>
      </c>
      <c r="C64" s="40" t="s">
        <v>120</v>
      </c>
      <c r="D64" s="114" t="s">
        <v>14</v>
      </c>
      <c r="E64" s="114" t="s">
        <v>25</v>
      </c>
      <c r="F64" s="140" t="s">
        <v>66</v>
      </c>
      <c r="G64" s="140"/>
      <c r="H64" s="140"/>
      <c r="I64" s="114" t="s">
        <v>100</v>
      </c>
      <c r="J64" s="2">
        <f>J66</f>
        <v>0</v>
      </c>
      <c r="K64" s="2">
        <f t="shared" ref="K64:L64" si="52">K66</f>
        <v>0</v>
      </c>
      <c r="L64" s="2">
        <f t="shared" si="52"/>
        <v>2000000</v>
      </c>
      <c r="M64" s="2">
        <f t="shared" ref="M64:N64" si="53">M66</f>
        <v>2000000</v>
      </c>
      <c r="N64" s="94">
        <f t="shared" si="53"/>
        <v>2000000</v>
      </c>
      <c r="O64" s="2">
        <v>0</v>
      </c>
      <c r="P64" s="2">
        <v>0</v>
      </c>
      <c r="Q64" s="189"/>
    </row>
    <row r="65" spans="1:18">
      <c r="A65" s="142"/>
      <c r="B65" s="159"/>
      <c r="C65" s="63" t="s">
        <v>7</v>
      </c>
      <c r="D65" s="65"/>
      <c r="E65" s="65"/>
      <c r="F65" s="141"/>
      <c r="G65" s="141"/>
      <c r="H65" s="141"/>
      <c r="I65" s="65"/>
      <c r="J65" s="2"/>
      <c r="K65" s="2"/>
      <c r="L65" s="2"/>
      <c r="M65" s="2"/>
      <c r="N65" s="94"/>
      <c r="O65" s="2"/>
      <c r="P65" s="2"/>
      <c r="Q65" s="190"/>
    </row>
    <row r="66" spans="1:18" ht="26.45" customHeight="1">
      <c r="A66" s="142"/>
      <c r="B66" s="159"/>
      <c r="C66" s="40" t="s">
        <v>11</v>
      </c>
      <c r="D66" s="65" t="s">
        <v>14</v>
      </c>
      <c r="E66" s="65" t="s">
        <v>25</v>
      </c>
      <c r="F66" s="140" t="s">
        <v>66</v>
      </c>
      <c r="G66" s="140"/>
      <c r="H66" s="140"/>
      <c r="I66" s="65" t="s">
        <v>100</v>
      </c>
      <c r="J66" s="18">
        <v>0</v>
      </c>
      <c r="K66" s="18">
        <v>0</v>
      </c>
      <c r="L66" s="18">
        <v>2000000</v>
      </c>
      <c r="M66" s="18">
        <v>2000000</v>
      </c>
      <c r="N66" s="82">
        <v>2000000</v>
      </c>
      <c r="O66" s="18">
        <v>0</v>
      </c>
      <c r="P66" s="18">
        <v>0</v>
      </c>
      <c r="Q66" s="191"/>
      <c r="R66" s="15"/>
    </row>
    <row r="67" spans="1:18" ht="26.45" customHeight="1">
      <c r="A67" s="170"/>
      <c r="B67" s="156" t="s">
        <v>93</v>
      </c>
      <c r="C67" s="40" t="s">
        <v>9</v>
      </c>
      <c r="D67" s="115" t="s">
        <v>94</v>
      </c>
      <c r="E67" s="115" t="s">
        <v>25</v>
      </c>
      <c r="F67" s="192" t="s">
        <v>95</v>
      </c>
      <c r="G67" s="193"/>
      <c r="H67" s="194"/>
      <c r="I67" s="115" t="s">
        <v>96</v>
      </c>
      <c r="J67" s="18">
        <f>J69</f>
        <v>0</v>
      </c>
      <c r="K67" s="18">
        <v>0</v>
      </c>
      <c r="L67" s="18">
        <f t="shared" ref="L67" si="54">L69</f>
        <v>0</v>
      </c>
      <c r="M67" s="18">
        <f t="shared" ref="M67:N67" si="55">M69</f>
        <v>0</v>
      </c>
      <c r="N67" s="82">
        <f t="shared" si="55"/>
        <v>0</v>
      </c>
      <c r="O67" s="18">
        <f t="shared" ref="O67:P67" si="56">O69</f>
        <v>1000000</v>
      </c>
      <c r="P67" s="18">
        <f t="shared" si="56"/>
        <v>1000000</v>
      </c>
      <c r="Q67" s="62"/>
      <c r="R67" s="15"/>
    </row>
    <row r="68" spans="1:18">
      <c r="A68" s="171"/>
      <c r="B68" s="157"/>
      <c r="C68" s="63" t="s">
        <v>7</v>
      </c>
      <c r="D68" s="61"/>
      <c r="E68" s="61"/>
      <c r="F68" s="148"/>
      <c r="G68" s="149"/>
      <c r="H68" s="150"/>
      <c r="I68" s="61"/>
      <c r="J68" s="18"/>
      <c r="K68" s="18"/>
      <c r="L68" s="18"/>
      <c r="M68" s="18"/>
      <c r="N68" s="82"/>
      <c r="O68" s="18"/>
      <c r="P68" s="18"/>
      <c r="Q68" s="62"/>
      <c r="R68" s="15"/>
    </row>
    <row r="69" spans="1:18" s="87" customFormat="1" ht="80.45" customHeight="1">
      <c r="A69" s="188"/>
      <c r="B69" s="158"/>
      <c r="C69" s="89" t="s">
        <v>97</v>
      </c>
      <c r="D69" s="84" t="s">
        <v>94</v>
      </c>
      <c r="E69" s="84" t="s">
        <v>25</v>
      </c>
      <c r="F69" s="192" t="s">
        <v>95</v>
      </c>
      <c r="G69" s="193"/>
      <c r="H69" s="194"/>
      <c r="I69" s="84" t="s">
        <v>96</v>
      </c>
      <c r="J69" s="82">
        <v>0</v>
      </c>
      <c r="K69" s="82">
        <v>0</v>
      </c>
      <c r="L69" s="82">
        <v>0</v>
      </c>
      <c r="M69" s="82">
        <v>0</v>
      </c>
      <c r="N69" s="82">
        <v>0</v>
      </c>
      <c r="O69" s="82">
        <v>1000000</v>
      </c>
      <c r="P69" s="82">
        <v>1000000</v>
      </c>
      <c r="Q69" s="90"/>
      <c r="R69" s="86"/>
    </row>
    <row r="70" spans="1:18" ht="25.5">
      <c r="A70" s="142"/>
      <c r="B70" s="159" t="s">
        <v>77</v>
      </c>
      <c r="C70" s="40" t="s">
        <v>120</v>
      </c>
      <c r="D70" s="115" t="s">
        <v>73</v>
      </c>
      <c r="E70" s="115" t="s">
        <v>75</v>
      </c>
      <c r="F70" s="144" t="s">
        <v>74</v>
      </c>
      <c r="G70" s="144"/>
      <c r="H70" s="144"/>
      <c r="I70" s="115" t="s">
        <v>76</v>
      </c>
      <c r="J70" s="2">
        <f>J72</f>
        <v>8413000</v>
      </c>
      <c r="K70" s="2">
        <f t="shared" ref="K70:L70" si="57">K72</f>
        <v>8413000</v>
      </c>
      <c r="L70" s="2">
        <f t="shared" si="57"/>
        <v>8813000</v>
      </c>
      <c r="M70" s="2">
        <f t="shared" ref="M70:P70" si="58">M72</f>
        <v>8813000</v>
      </c>
      <c r="N70" s="94">
        <f t="shared" si="58"/>
        <v>8813000</v>
      </c>
      <c r="O70" s="2">
        <f t="shared" si="58"/>
        <v>8413000</v>
      </c>
      <c r="P70" s="2">
        <f t="shared" si="58"/>
        <v>8413000</v>
      </c>
      <c r="Q70" s="68"/>
    </row>
    <row r="71" spans="1:18">
      <c r="A71" s="142"/>
      <c r="B71" s="159"/>
      <c r="C71" s="63" t="s">
        <v>7</v>
      </c>
      <c r="D71" s="33"/>
      <c r="E71" s="33"/>
      <c r="F71" s="141"/>
      <c r="G71" s="141"/>
      <c r="H71" s="141"/>
      <c r="I71" s="33"/>
      <c r="J71" s="2"/>
      <c r="K71" s="2"/>
      <c r="L71" s="2"/>
      <c r="M71" s="2"/>
      <c r="N71" s="94"/>
      <c r="O71" s="2"/>
      <c r="P71" s="2"/>
      <c r="Q71" s="69"/>
    </row>
    <row r="72" spans="1:18" s="87" customFormat="1" ht="45">
      <c r="A72" s="142"/>
      <c r="B72" s="159"/>
      <c r="C72" s="83" t="s">
        <v>72</v>
      </c>
      <c r="D72" s="84" t="s">
        <v>73</v>
      </c>
      <c r="E72" s="84" t="s">
        <v>75</v>
      </c>
      <c r="F72" s="144" t="s">
        <v>74</v>
      </c>
      <c r="G72" s="144"/>
      <c r="H72" s="144"/>
      <c r="I72" s="84" t="s">
        <v>76</v>
      </c>
      <c r="J72" s="82">
        <v>8413000</v>
      </c>
      <c r="K72" s="82">
        <v>8413000</v>
      </c>
      <c r="L72" s="82">
        <v>8813000</v>
      </c>
      <c r="M72" s="82">
        <v>8813000</v>
      </c>
      <c r="N72" s="82">
        <v>8813000</v>
      </c>
      <c r="O72" s="82">
        <v>8413000</v>
      </c>
      <c r="P72" s="82">
        <v>8413000</v>
      </c>
      <c r="Q72" s="85"/>
      <c r="R72" s="86"/>
    </row>
    <row r="73" spans="1:18" ht="25.5">
      <c r="A73" s="142"/>
      <c r="B73" s="159" t="s">
        <v>78</v>
      </c>
      <c r="C73" s="40" t="s">
        <v>120</v>
      </c>
      <c r="D73" s="115" t="s">
        <v>73</v>
      </c>
      <c r="E73" s="115" t="s">
        <v>75</v>
      </c>
      <c r="F73" s="144" t="s">
        <v>80</v>
      </c>
      <c r="G73" s="144"/>
      <c r="H73" s="144"/>
      <c r="I73" s="115" t="s">
        <v>79</v>
      </c>
      <c r="J73" s="2">
        <f>J75</f>
        <v>0</v>
      </c>
      <c r="K73" s="2">
        <f t="shared" ref="K73:L73" si="59">K75</f>
        <v>0</v>
      </c>
      <c r="L73" s="2">
        <f t="shared" si="59"/>
        <v>7617838.6600000001</v>
      </c>
      <c r="M73" s="2">
        <f t="shared" ref="M73:P73" si="60">M75</f>
        <v>7617838.6600000001</v>
      </c>
      <c r="N73" s="94">
        <f t="shared" si="60"/>
        <v>7071722.9199999999</v>
      </c>
      <c r="O73" s="2">
        <f t="shared" si="60"/>
        <v>0</v>
      </c>
      <c r="P73" s="2">
        <f t="shared" si="60"/>
        <v>0</v>
      </c>
      <c r="Q73" s="129" t="s">
        <v>117</v>
      </c>
    </row>
    <row r="74" spans="1:18">
      <c r="A74" s="142"/>
      <c r="B74" s="159"/>
      <c r="C74" s="63" t="s">
        <v>7</v>
      </c>
      <c r="D74" s="33"/>
      <c r="E74" s="33"/>
      <c r="F74" s="141"/>
      <c r="G74" s="141"/>
      <c r="H74" s="141"/>
      <c r="I74" s="33"/>
      <c r="J74" s="2"/>
      <c r="K74" s="2"/>
      <c r="L74" s="2"/>
      <c r="M74" s="2"/>
      <c r="N74" s="94"/>
      <c r="O74" s="2"/>
      <c r="P74" s="2"/>
      <c r="Q74" s="130"/>
    </row>
    <row r="75" spans="1:18" s="87" customFormat="1" ht="45.75" customHeight="1">
      <c r="A75" s="142"/>
      <c r="B75" s="159"/>
      <c r="C75" s="83" t="s">
        <v>72</v>
      </c>
      <c r="D75" s="84" t="s">
        <v>73</v>
      </c>
      <c r="E75" s="84" t="s">
        <v>75</v>
      </c>
      <c r="F75" s="144" t="s">
        <v>80</v>
      </c>
      <c r="G75" s="144"/>
      <c r="H75" s="144"/>
      <c r="I75" s="84" t="s">
        <v>79</v>
      </c>
      <c r="J75" s="82">
        <v>0</v>
      </c>
      <c r="K75" s="82">
        <v>0</v>
      </c>
      <c r="L75" s="82">
        <v>7617838.6600000001</v>
      </c>
      <c r="M75" s="82">
        <v>7617838.6600000001</v>
      </c>
      <c r="N75" s="82">
        <v>7071722.9199999999</v>
      </c>
      <c r="O75" s="82">
        <v>0</v>
      </c>
      <c r="P75" s="82">
        <v>0</v>
      </c>
      <c r="Q75" s="131"/>
      <c r="R75" s="86"/>
    </row>
    <row r="76" spans="1:18" ht="25.5">
      <c r="A76" s="138" t="s">
        <v>50</v>
      </c>
      <c r="B76" s="139" t="s">
        <v>91</v>
      </c>
      <c r="C76" s="59" t="s">
        <v>120</v>
      </c>
      <c r="D76" s="121" t="s">
        <v>14</v>
      </c>
      <c r="E76" s="121" t="s">
        <v>122</v>
      </c>
      <c r="F76" s="169" t="s">
        <v>67</v>
      </c>
      <c r="G76" s="169"/>
      <c r="H76" s="169"/>
      <c r="I76" s="121" t="s">
        <v>122</v>
      </c>
      <c r="J76" s="50">
        <f>J79</f>
        <v>86605725</v>
      </c>
      <c r="K76" s="50">
        <f t="shared" ref="K76" si="61">K79</f>
        <v>86594064.979999989</v>
      </c>
      <c r="L76" s="50">
        <f t="shared" ref="L76" si="62">L79+L78</f>
        <v>89432385</v>
      </c>
      <c r="M76" s="50">
        <f t="shared" ref="M76:P76" si="63">M79+M78</f>
        <v>89432385</v>
      </c>
      <c r="N76" s="50">
        <f t="shared" si="63"/>
        <v>89404564.030000001</v>
      </c>
      <c r="O76" s="50">
        <f t="shared" si="63"/>
        <v>89796409</v>
      </c>
      <c r="P76" s="50">
        <f t="shared" si="63"/>
        <v>89796409</v>
      </c>
      <c r="Q76" s="132"/>
    </row>
    <row r="77" spans="1:18" ht="25.5">
      <c r="A77" s="138"/>
      <c r="B77" s="139"/>
      <c r="C77" s="40" t="s">
        <v>7</v>
      </c>
      <c r="D77" s="33"/>
      <c r="E77" s="33"/>
      <c r="F77" s="141"/>
      <c r="G77" s="141"/>
      <c r="H77" s="141"/>
      <c r="I77" s="33"/>
      <c r="J77" s="2"/>
      <c r="K77" s="2"/>
      <c r="L77" s="2"/>
      <c r="M77" s="2"/>
      <c r="N77" s="94"/>
      <c r="O77" s="2"/>
      <c r="P77" s="2"/>
      <c r="Q77" s="133"/>
    </row>
    <row r="78" spans="1:18" ht="25.5" hidden="1">
      <c r="A78" s="138"/>
      <c r="B78" s="139"/>
      <c r="C78" s="119" t="s">
        <v>11</v>
      </c>
      <c r="D78" s="117" t="s">
        <v>14</v>
      </c>
      <c r="E78" s="117" t="s">
        <v>122</v>
      </c>
      <c r="F78" s="163" t="s">
        <v>67</v>
      </c>
      <c r="G78" s="163"/>
      <c r="H78" s="163"/>
      <c r="I78" s="116" t="s">
        <v>102</v>
      </c>
      <c r="J78" s="118">
        <v>0</v>
      </c>
      <c r="K78" s="118">
        <v>0</v>
      </c>
      <c r="L78" s="118">
        <f t="shared" ref="L78" si="64">L82</f>
        <v>0</v>
      </c>
      <c r="M78" s="118">
        <f t="shared" ref="M78:N78" si="65">M82</f>
        <v>0</v>
      </c>
      <c r="N78" s="118">
        <f t="shared" si="65"/>
        <v>0</v>
      </c>
      <c r="O78" s="118">
        <v>0</v>
      </c>
      <c r="P78" s="118">
        <v>0</v>
      </c>
      <c r="Q78" s="133"/>
    </row>
    <row r="79" spans="1:18" ht="25.5">
      <c r="A79" s="138"/>
      <c r="B79" s="139"/>
      <c r="C79" s="40" t="s">
        <v>11</v>
      </c>
      <c r="D79" s="115" t="s">
        <v>14</v>
      </c>
      <c r="E79" s="115" t="s">
        <v>122</v>
      </c>
      <c r="F79" s="144" t="s">
        <v>67</v>
      </c>
      <c r="G79" s="144"/>
      <c r="H79" s="144"/>
      <c r="I79" s="115" t="s">
        <v>101</v>
      </c>
      <c r="J79" s="18">
        <f t="shared" ref="J79:K79" si="66">J83+J86+J87+J88+J89</f>
        <v>86605725</v>
      </c>
      <c r="K79" s="18">
        <f t="shared" si="66"/>
        <v>86594064.979999989</v>
      </c>
      <c r="L79" s="18">
        <f>L83+L86+L87+L88+L89</f>
        <v>89432385</v>
      </c>
      <c r="M79" s="18">
        <f t="shared" ref="M79:P79" si="67">M83+M86+M87+M88+M89</f>
        <v>89432385</v>
      </c>
      <c r="N79" s="82">
        <f t="shared" si="67"/>
        <v>89404564.030000001</v>
      </c>
      <c r="O79" s="18">
        <f t="shared" si="67"/>
        <v>89796409</v>
      </c>
      <c r="P79" s="18">
        <f t="shared" si="67"/>
        <v>89796409</v>
      </c>
      <c r="Q79" s="134"/>
    </row>
    <row r="80" spans="1:18" ht="25.5">
      <c r="A80" s="142"/>
      <c r="B80" s="159" t="s">
        <v>68</v>
      </c>
      <c r="C80" s="40" t="s">
        <v>121</v>
      </c>
      <c r="D80" s="115" t="s">
        <v>14</v>
      </c>
      <c r="E80" s="115" t="s">
        <v>26</v>
      </c>
      <c r="F80" s="144" t="s">
        <v>69</v>
      </c>
      <c r="G80" s="144"/>
      <c r="H80" s="144"/>
      <c r="I80" s="115" t="s">
        <v>122</v>
      </c>
      <c r="J80" s="2">
        <f>J83</f>
        <v>80456004</v>
      </c>
      <c r="K80" s="2">
        <f t="shared" ref="K80" si="68">K83</f>
        <v>80456004</v>
      </c>
      <c r="L80" s="2">
        <f t="shared" ref="L80" si="69">L83+L82</f>
        <v>82981669</v>
      </c>
      <c r="M80" s="2">
        <f t="shared" ref="M80:N80" si="70">M83+M82</f>
        <v>82981669</v>
      </c>
      <c r="N80" s="94">
        <f t="shared" si="70"/>
        <v>82981669</v>
      </c>
      <c r="O80" s="2">
        <f t="shared" ref="O80:P80" si="71">O83</f>
        <v>83345693</v>
      </c>
      <c r="P80" s="2">
        <f t="shared" si="71"/>
        <v>83345693</v>
      </c>
      <c r="Q80" s="68"/>
    </row>
    <row r="81" spans="1:18">
      <c r="A81" s="142"/>
      <c r="B81" s="159"/>
      <c r="C81" s="63" t="s">
        <v>7</v>
      </c>
      <c r="D81" s="33"/>
      <c r="E81" s="33"/>
      <c r="F81" s="141"/>
      <c r="G81" s="141"/>
      <c r="H81" s="141"/>
      <c r="I81" s="33"/>
      <c r="J81" s="2"/>
      <c r="K81" s="2"/>
      <c r="L81" s="2"/>
      <c r="M81" s="2"/>
      <c r="N81" s="94"/>
      <c r="O81" s="2"/>
      <c r="P81" s="2"/>
      <c r="Q81" s="69"/>
    </row>
    <row r="82" spans="1:18" ht="25.5" hidden="1">
      <c r="A82" s="142"/>
      <c r="B82" s="159"/>
      <c r="C82" s="119" t="s">
        <v>11</v>
      </c>
      <c r="D82" s="116" t="s">
        <v>14</v>
      </c>
      <c r="E82" s="116" t="s">
        <v>26</v>
      </c>
      <c r="F82" s="163" t="s">
        <v>69</v>
      </c>
      <c r="G82" s="163"/>
      <c r="H82" s="163"/>
      <c r="I82" s="116" t="s">
        <v>76</v>
      </c>
      <c r="J82" s="118">
        <v>0</v>
      </c>
      <c r="K82" s="118">
        <v>0</v>
      </c>
      <c r="L82" s="118">
        <v>0</v>
      </c>
      <c r="M82" s="118">
        <v>0</v>
      </c>
      <c r="N82" s="118">
        <v>0</v>
      </c>
      <c r="O82" s="118">
        <v>0</v>
      </c>
      <c r="P82" s="118">
        <v>0</v>
      </c>
      <c r="Q82" s="71"/>
    </row>
    <row r="83" spans="1:18" ht="56.25" customHeight="1">
      <c r="A83" s="142"/>
      <c r="B83" s="159"/>
      <c r="C83" s="40" t="s">
        <v>11</v>
      </c>
      <c r="D83" s="33" t="s">
        <v>14</v>
      </c>
      <c r="E83" s="33" t="s">
        <v>26</v>
      </c>
      <c r="F83" s="140" t="s">
        <v>69</v>
      </c>
      <c r="G83" s="140"/>
      <c r="H83" s="140"/>
      <c r="I83" s="33">
        <v>611</v>
      </c>
      <c r="J83" s="18">
        <v>80456004</v>
      </c>
      <c r="K83" s="18">
        <v>80456004</v>
      </c>
      <c r="L83" s="18">
        <v>82981669</v>
      </c>
      <c r="M83" s="18">
        <v>82981669</v>
      </c>
      <c r="N83" s="82">
        <v>82981669</v>
      </c>
      <c r="O83" s="18">
        <v>83345693</v>
      </c>
      <c r="P83" s="18">
        <v>83345693</v>
      </c>
      <c r="Q83" s="98"/>
      <c r="R83" s="15"/>
    </row>
    <row r="84" spans="1:18" ht="25.5">
      <c r="A84" s="200"/>
      <c r="B84" s="201" t="s">
        <v>13</v>
      </c>
      <c r="C84" s="40" t="s">
        <v>120</v>
      </c>
      <c r="D84" s="114" t="s">
        <v>14</v>
      </c>
      <c r="E84" s="114" t="s">
        <v>25</v>
      </c>
      <c r="F84" s="140" t="s">
        <v>71</v>
      </c>
      <c r="G84" s="140"/>
      <c r="H84" s="140"/>
      <c r="I84" s="115" t="s">
        <v>122</v>
      </c>
      <c r="J84" s="2">
        <f>SUM(J86:J89)</f>
        <v>6149721</v>
      </c>
      <c r="K84" s="2">
        <f t="shared" ref="K84:L84" si="72">SUM(K86:K89)</f>
        <v>6138060.9799999995</v>
      </c>
      <c r="L84" s="2">
        <f t="shared" si="72"/>
        <v>6450716</v>
      </c>
      <c r="M84" s="2">
        <f t="shared" ref="M84:P84" si="73">SUM(M86:M89)</f>
        <v>6450716</v>
      </c>
      <c r="N84" s="94">
        <f t="shared" si="73"/>
        <v>6422895.0300000003</v>
      </c>
      <c r="O84" s="2">
        <f t="shared" si="73"/>
        <v>6450716</v>
      </c>
      <c r="P84" s="2">
        <f t="shared" si="73"/>
        <v>6450716</v>
      </c>
      <c r="R84" s="195"/>
    </row>
    <row r="85" spans="1:18">
      <c r="A85" s="200"/>
      <c r="B85" s="201"/>
      <c r="C85" s="63" t="s">
        <v>7</v>
      </c>
      <c r="D85" s="33"/>
      <c r="E85" s="33"/>
      <c r="F85" s="141"/>
      <c r="G85" s="141"/>
      <c r="H85" s="141"/>
      <c r="I85" s="33"/>
      <c r="J85" s="2"/>
      <c r="K85" s="2"/>
      <c r="L85" s="2"/>
      <c r="M85" s="2"/>
      <c r="N85" s="94"/>
      <c r="O85" s="2"/>
      <c r="P85" s="2"/>
      <c r="Q85" s="97"/>
      <c r="R85" s="195"/>
    </row>
    <row r="86" spans="1:18" ht="36" customHeight="1">
      <c r="A86" s="200"/>
      <c r="B86" s="201"/>
      <c r="C86" s="202" t="s">
        <v>11</v>
      </c>
      <c r="D86" s="33" t="s">
        <v>14</v>
      </c>
      <c r="E86" s="33" t="s">
        <v>25</v>
      </c>
      <c r="F86" s="140" t="s">
        <v>71</v>
      </c>
      <c r="G86" s="140"/>
      <c r="H86" s="140"/>
      <c r="I86" s="33">
        <v>111</v>
      </c>
      <c r="J86" s="18">
        <v>5661026</v>
      </c>
      <c r="K86" s="18">
        <v>5652941.71</v>
      </c>
      <c r="L86" s="18">
        <v>4347946</v>
      </c>
      <c r="M86" s="18">
        <v>4347946</v>
      </c>
      <c r="N86" s="82">
        <v>4347946</v>
      </c>
      <c r="O86" s="18">
        <v>4347946</v>
      </c>
      <c r="P86" s="18">
        <v>4347946</v>
      </c>
      <c r="Q86" s="203" t="s">
        <v>116</v>
      </c>
      <c r="R86" s="195"/>
    </row>
    <row r="87" spans="1:18" ht="15.6" customHeight="1">
      <c r="A87" s="200"/>
      <c r="B87" s="201"/>
      <c r="C87" s="202"/>
      <c r="D87" s="33" t="s">
        <v>14</v>
      </c>
      <c r="E87" s="33" t="s">
        <v>25</v>
      </c>
      <c r="F87" s="140" t="s">
        <v>71</v>
      </c>
      <c r="G87" s="140"/>
      <c r="H87" s="140"/>
      <c r="I87" s="33">
        <v>112</v>
      </c>
      <c r="J87" s="18">
        <v>1430</v>
      </c>
      <c r="K87" s="18">
        <v>1283.22</v>
      </c>
      <c r="L87" s="18">
        <v>96500</v>
      </c>
      <c r="M87" s="18">
        <v>96500</v>
      </c>
      <c r="N87" s="82">
        <v>75661</v>
      </c>
      <c r="O87" s="18">
        <v>96500</v>
      </c>
      <c r="P87" s="18">
        <v>96500</v>
      </c>
      <c r="Q87" s="204"/>
      <c r="R87" s="195"/>
    </row>
    <row r="88" spans="1:18">
      <c r="A88" s="200"/>
      <c r="B88" s="201"/>
      <c r="C88" s="202"/>
      <c r="D88" s="33" t="s">
        <v>14</v>
      </c>
      <c r="E88" s="33" t="s">
        <v>25</v>
      </c>
      <c r="F88" s="140" t="s">
        <v>71</v>
      </c>
      <c r="G88" s="140"/>
      <c r="H88" s="140"/>
      <c r="I88" s="33" t="s">
        <v>70</v>
      </c>
      <c r="J88" s="18"/>
      <c r="K88" s="18"/>
      <c r="L88" s="18">
        <v>1313080</v>
      </c>
      <c r="M88" s="18">
        <v>1313080</v>
      </c>
      <c r="N88" s="82">
        <v>1313080</v>
      </c>
      <c r="O88" s="18">
        <v>1313080</v>
      </c>
      <c r="P88" s="18">
        <v>1313080</v>
      </c>
      <c r="Q88" s="204"/>
      <c r="R88" s="32"/>
    </row>
    <row r="89" spans="1:18" ht="15.6" customHeight="1">
      <c r="A89" s="200"/>
      <c r="B89" s="201"/>
      <c r="C89" s="202"/>
      <c r="D89" s="33" t="s">
        <v>14</v>
      </c>
      <c r="E89" s="33" t="s">
        <v>25</v>
      </c>
      <c r="F89" s="140" t="s">
        <v>71</v>
      </c>
      <c r="G89" s="140"/>
      <c r="H89" s="140"/>
      <c r="I89" s="33">
        <v>244</v>
      </c>
      <c r="J89" s="18">
        <v>487265</v>
      </c>
      <c r="K89" s="18">
        <v>483836.05</v>
      </c>
      <c r="L89" s="18">
        <v>693190</v>
      </c>
      <c r="M89" s="18">
        <v>693190</v>
      </c>
      <c r="N89" s="82">
        <v>686208.03</v>
      </c>
      <c r="O89" s="18">
        <v>693190</v>
      </c>
      <c r="P89" s="18">
        <v>693190</v>
      </c>
      <c r="Q89" s="205"/>
      <c r="R89" s="15"/>
    </row>
    <row r="90" spans="1:18" ht="39.6" customHeight="1">
      <c r="A90" s="138" t="s">
        <v>50</v>
      </c>
      <c r="B90" s="197" t="s">
        <v>92</v>
      </c>
      <c r="C90" s="59" t="s">
        <v>121</v>
      </c>
      <c r="D90" s="121" t="s">
        <v>73</v>
      </c>
      <c r="E90" s="121" t="s">
        <v>75</v>
      </c>
      <c r="F90" s="196" t="s">
        <v>82</v>
      </c>
      <c r="G90" s="174"/>
      <c r="H90" s="175"/>
      <c r="I90" s="121" t="s">
        <v>122</v>
      </c>
      <c r="J90" s="50">
        <f>J92</f>
        <v>8681963</v>
      </c>
      <c r="K90" s="50">
        <f t="shared" ref="K90:L90" si="74">K92</f>
        <v>8570821.0399999991</v>
      </c>
      <c r="L90" s="50">
        <f t="shared" si="74"/>
        <v>6532928</v>
      </c>
      <c r="M90" s="50">
        <f t="shared" ref="M90:P90" si="75">M92</f>
        <v>6532928</v>
      </c>
      <c r="N90" s="50">
        <f t="shared" si="75"/>
        <v>6404115.3200000003</v>
      </c>
      <c r="O90" s="50">
        <f t="shared" si="75"/>
        <v>6532928</v>
      </c>
      <c r="P90" s="50">
        <f t="shared" si="75"/>
        <v>6532928</v>
      </c>
      <c r="Q90" s="132"/>
    </row>
    <row r="91" spans="1:18">
      <c r="A91" s="138"/>
      <c r="B91" s="198"/>
      <c r="C91" s="63" t="s">
        <v>7</v>
      </c>
      <c r="D91" s="115"/>
      <c r="E91" s="115"/>
      <c r="F91" s="143"/>
      <c r="G91" s="143"/>
      <c r="H91" s="143"/>
      <c r="I91" s="115"/>
      <c r="J91" s="2"/>
      <c r="K91" s="2"/>
      <c r="L91" s="2"/>
      <c r="M91" s="2"/>
      <c r="N91" s="94"/>
      <c r="O91" s="2"/>
      <c r="P91" s="2"/>
      <c r="Q91" s="133"/>
    </row>
    <row r="92" spans="1:18" s="87" customFormat="1" ht="45" customHeight="1">
      <c r="A92" s="138"/>
      <c r="B92" s="199"/>
      <c r="C92" s="83" t="s">
        <v>72</v>
      </c>
      <c r="D92" s="115" t="s">
        <v>73</v>
      </c>
      <c r="E92" s="115" t="s">
        <v>75</v>
      </c>
      <c r="F92" s="192" t="s">
        <v>82</v>
      </c>
      <c r="G92" s="193"/>
      <c r="H92" s="194"/>
      <c r="I92" s="115" t="s">
        <v>122</v>
      </c>
      <c r="J92" s="82">
        <v>8681963</v>
      </c>
      <c r="K92" s="82">
        <v>8570821.0399999991</v>
      </c>
      <c r="L92" s="82">
        <f t="shared" ref="L92:P92" si="76">L93</f>
        <v>6532928</v>
      </c>
      <c r="M92" s="82">
        <f t="shared" si="76"/>
        <v>6532928</v>
      </c>
      <c r="N92" s="82">
        <f t="shared" si="76"/>
        <v>6404115.3200000003</v>
      </c>
      <c r="O92" s="82">
        <f t="shared" si="76"/>
        <v>6532928</v>
      </c>
      <c r="P92" s="82">
        <f t="shared" si="76"/>
        <v>6532928</v>
      </c>
      <c r="Q92" s="134"/>
      <c r="R92" s="88"/>
    </row>
    <row r="93" spans="1:18" ht="25.5">
      <c r="A93" s="200"/>
      <c r="B93" s="201" t="s">
        <v>83</v>
      </c>
      <c r="C93" s="40" t="s">
        <v>120</v>
      </c>
      <c r="D93" s="115" t="s">
        <v>73</v>
      </c>
      <c r="E93" s="115" t="s">
        <v>75</v>
      </c>
      <c r="F93" s="192" t="s">
        <v>82</v>
      </c>
      <c r="G93" s="193"/>
      <c r="H93" s="194"/>
      <c r="I93" s="115" t="s">
        <v>122</v>
      </c>
      <c r="J93" s="2">
        <f>SUM(J95:J99)</f>
        <v>6376125.1200000001</v>
      </c>
      <c r="K93" s="2">
        <f t="shared" ref="K93" si="77">SUM(K95:K99)</f>
        <v>6376125.1200000001</v>
      </c>
      <c r="L93" s="2">
        <f>SUM(L95:L99)</f>
        <v>6532928</v>
      </c>
      <c r="M93" s="2">
        <f>SUM(M95:M99)</f>
        <v>6532928</v>
      </c>
      <c r="N93" s="94">
        <f t="shared" ref="N93:P93" si="78">SUM(N95:N99)</f>
        <v>6404115.3200000003</v>
      </c>
      <c r="O93" s="2">
        <f t="shared" si="78"/>
        <v>6532928</v>
      </c>
      <c r="P93" s="2">
        <f t="shared" si="78"/>
        <v>6532928</v>
      </c>
      <c r="Q93" s="206" t="s">
        <v>118</v>
      </c>
      <c r="R93" s="195"/>
    </row>
    <row r="94" spans="1:18">
      <c r="A94" s="200"/>
      <c r="B94" s="201"/>
      <c r="C94" s="63" t="s">
        <v>7</v>
      </c>
      <c r="D94" s="33"/>
      <c r="E94" s="33"/>
      <c r="F94" s="141"/>
      <c r="G94" s="141"/>
      <c r="H94" s="141"/>
      <c r="I94" s="33"/>
      <c r="J94" s="2"/>
      <c r="K94" s="2"/>
      <c r="L94" s="2"/>
      <c r="M94" s="2"/>
      <c r="N94" s="94"/>
      <c r="O94" s="2"/>
      <c r="P94" s="2"/>
      <c r="Q94" s="207"/>
      <c r="R94" s="195"/>
    </row>
    <row r="95" spans="1:18" ht="15.6" customHeight="1">
      <c r="A95" s="200"/>
      <c r="B95" s="201"/>
      <c r="C95" s="202" t="s">
        <v>72</v>
      </c>
      <c r="D95" s="33" t="s">
        <v>73</v>
      </c>
      <c r="E95" s="33" t="s">
        <v>75</v>
      </c>
      <c r="F95" s="209" t="s">
        <v>81</v>
      </c>
      <c r="G95" s="149"/>
      <c r="H95" s="150"/>
      <c r="I95" s="33">
        <v>111</v>
      </c>
      <c r="J95" s="78">
        <v>4297225.25</v>
      </c>
      <c r="K95" s="78">
        <v>4297225.25</v>
      </c>
      <c r="L95" s="78">
        <v>3307228</v>
      </c>
      <c r="M95" s="78">
        <v>3307228</v>
      </c>
      <c r="N95" s="110">
        <v>3307228</v>
      </c>
      <c r="O95" s="79">
        <v>3307228</v>
      </c>
      <c r="P95" s="79">
        <v>3307228</v>
      </c>
      <c r="Q95" s="207"/>
      <c r="R95" s="195"/>
    </row>
    <row r="96" spans="1:18" ht="15.6" customHeight="1">
      <c r="A96" s="200"/>
      <c r="B96" s="201"/>
      <c r="C96" s="202"/>
      <c r="D96" s="33" t="s">
        <v>73</v>
      </c>
      <c r="E96" s="33" t="s">
        <v>75</v>
      </c>
      <c r="F96" s="209" t="s">
        <v>81</v>
      </c>
      <c r="G96" s="149"/>
      <c r="H96" s="150"/>
      <c r="I96" s="33">
        <v>112</v>
      </c>
      <c r="J96" s="78">
        <v>6151.95</v>
      </c>
      <c r="K96" s="78">
        <v>6151.95</v>
      </c>
      <c r="L96" s="78">
        <v>64580</v>
      </c>
      <c r="M96" s="78">
        <v>64580</v>
      </c>
      <c r="N96" s="110">
        <v>52698.8</v>
      </c>
      <c r="O96" s="79">
        <v>64580</v>
      </c>
      <c r="P96" s="79">
        <v>64580</v>
      </c>
      <c r="Q96" s="207"/>
      <c r="R96" s="195"/>
    </row>
    <row r="97" spans="1:18" ht="15.6" customHeight="1">
      <c r="A97" s="200"/>
      <c r="B97" s="201"/>
      <c r="C97" s="202"/>
      <c r="D97" s="33" t="s">
        <v>73</v>
      </c>
      <c r="E97" s="33" t="s">
        <v>75</v>
      </c>
      <c r="F97" s="209" t="s">
        <v>81</v>
      </c>
      <c r="G97" s="149"/>
      <c r="H97" s="150"/>
      <c r="I97" s="33" t="s">
        <v>70</v>
      </c>
      <c r="J97" s="78">
        <v>1957059.64</v>
      </c>
      <c r="K97" s="78">
        <v>1957059.64</v>
      </c>
      <c r="L97" s="110">
        <v>998782</v>
      </c>
      <c r="M97" s="110">
        <v>998782</v>
      </c>
      <c r="N97" s="110">
        <v>992664.49</v>
      </c>
      <c r="O97" s="79">
        <v>998782</v>
      </c>
      <c r="P97" s="79">
        <v>998782</v>
      </c>
      <c r="Q97" s="207"/>
      <c r="R97" s="32"/>
    </row>
    <row r="98" spans="1:18" ht="15.6" customHeight="1">
      <c r="A98" s="200"/>
      <c r="B98" s="201"/>
      <c r="C98" s="202"/>
      <c r="D98" s="33" t="s">
        <v>73</v>
      </c>
      <c r="E98" s="33" t="s">
        <v>75</v>
      </c>
      <c r="F98" s="209" t="s">
        <v>81</v>
      </c>
      <c r="G98" s="149"/>
      <c r="H98" s="150"/>
      <c r="I98" s="33">
        <v>244</v>
      </c>
      <c r="J98" s="78">
        <v>111205.04</v>
      </c>
      <c r="K98" s="78">
        <v>111205.04</v>
      </c>
      <c r="L98" s="78">
        <v>2157338</v>
      </c>
      <c r="M98" s="78">
        <v>2157338</v>
      </c>
      <c r="N98" s="110">
        <v>2048637.58</v>
      </c>
      <c r="O98" s="79">
        <v>2157338</v>
      </c>
      <c r="P98" s="79">
        <v>2157338</v>
      </c>
      <c r="Q98" s="207"/>
      <c r="R98" s="32"/>
    </row>
    <row r="99" spans="1:18" ht="15.6" customHeight="1">
      <c r="A99" s="200"/>
      <c r="B99" s="201"/>
      <c r="C99" s="202"/>
      <c r="D99" s="33" t="s">
        <v>73</v>
      </c>
      <c r="E99" s="33" t="s">
        <v>75</v>
      </c>
      <c r="F99" s="209" t="s">
        <v>81</v>
      </c>
      <c r="G99" s="149"/>
      <c r="H99" s="150"/>
      <c r="I99" s="33" t="s">
        <v>84</v>
      </c>
      <c r="J99" s="78">
        <v>4483.24</v>
      </c>
      <c r="K99" s="78">
        <v>4483.24</v>
      </c>
      <c r="L99" s="78">
        <v>5000</v>
      </c>
      <c r="M99" s="78">
        <v>5000</v>
      </c>
      <c r="N99" s="110">
        <v>2886.45</v>
      </c>
      <c r="O99" s="79">
        <v>5000</v>
      </c>
      <c r="P99" s="79">
        <v>5000</v>
      </c>
      <c r="Q99" s="208"/>
      <c r="R99" s="15"/>
    </row>
    <row r="100" spans="1:18" ht="15.6" customHeight="1">
      <c r="A100" s="125"/>
      <c r="B100" s="51"/>
      <c r="C100" s="52"/>
      <c r="D100" s="53"/>
      <c r="E100" s="53"/>
      <c r="F100" s="54"/>
      <c r="G100" s="54"/>
      <c r="H100" s="54"/>
      <c r="I100" s="53"/>
      <c r="J100" s="53"/>
      <c r="K100" s="53"/>
      <c r="L100" s="53"/>
      <c r="M100" s="55"/>
      <c r="N100" s="111"/>
      <c r="O100" s="55"/>
      <c r="P100" s="55"/>
      <c r="Q100" s="58"/>
      <c r="R100" s="15"/>
    </row>
    <row r="101" spans="1:18" s="19" customFormat="1" ht="16.5" customHeight="1">
      <c r="A101" s="126"/>
      <c r="B101" s="37"/>
      <c r="C101" s="41"/>
      <c r="E101" s="20"/>
      <c r="M101" s="21"/>
      <c r="N101" s="112"/>
      <c r="O101" s="21"/>
      <c r="P101" s="21"/>
      <c r="Q101" s="21"/>
      <c r="R101" s="22"/>
    </row>
    <row r="102" spans="1:18" s="19" customFormat="1" ht="16.5" customHeight="1">
      <c r="A102" s="126"/>
      <c r="B102" s="19" t="s">
        <v>29</v>
      </c>
      <c r="C102" s="41"/>
      <c r="D102" s="23"/>
      <c r="E102" s="24"/>
      <c r="F102" s="23"/>
      <c r="G102" s="23"/>
      <c r="H102" s="23"/>
      <c r="I102" s="23"/>
      <c r="J102" s="23"/>
      <c r="K102" s="23"/>
      <c r="L102" s="23"/>
      <c r="M102" s="164"/>
      <c r="N102" s="164"/>
      <c r="O102" s="164"/>
      <c r="P102" s="164"/>
      <c r="Q102" s="164"/>
      <c r="R102" s="22"/>
    </row>
    <row r="103" spans="1:18" s="19" customFormat="1">
      <c r="A103" s="126"/>
      <c r="B103" s="19" t="s">
        <v>88</v>
      </c>
      <c r="C103" s="41"/>
      <c r="E103" s="57"/>
      <c r="F103" s="56"/>
      <c r="G103" s="56"/>
      <c r="H103" s="56"/>
      <c r="I103" s="56"/>
      <c r="J103" s="56"/>
      <c r="K103" s="56"/>
      <c r="L103" s="56"/>
      <c r="M103" s="21"/>
      <c r="N103" s="112"/>
      <c r="O103" s="21"/>
      <c r="P103" s="21"/>
      <c r="Q103" s="21"/>
      <c r="R103" s="22"/>
    </row>
    <row r="104" spans="1:18" s="19" customFormat="1">
      <c r="A104" s="126"/>
      <c r="B104" s="37"/>
      <c r="C104" s="41"/>
      <c r="D104" s="56"/>
      <c r="E104" s="57"/>
      <c r="F104" s="56"/>
      <c r="G104" s="56"/>
      <c r="H104" s="56"/>
      <c r="I104" s="56"/>
      <c r="J104" s="56"/>
      <c r="K104" s="56"/>
      <c r="L104" s="56"/>
      <c r="M104" s="21"/>
      <c r="N104" s="112"/>
      <c r="O104" s="21"/>
      <c r="P104" s="21"/>
      <c r="Q104" s="21"/>
      <c r="R104" s="22"/>
    </row>
    <row r="105" spans="1:18" s="19" customFormat="1">
      <c r="A105" s="126"/>
      <c r="B105" s="37"/>
      <c r="C105" s="41"/>
      <c r="E105" s="20"/>
      <c r="M105" s="21"/>
      <c r="N105" s="112"/>
      <c r="O105" s="21"/>
      <c r="P105" s="21"/>
      <c r="Q105" s="21"/>
      <c r="R105" s="22"/>
    </row>
    <row r="106" spans="1:18" s="19" customFormat="1">
      <c r="A106" s="126"/>
      <c r="B106" s="37" t="s">
        <v>86</v>
      </c>
      <c r="C106" s="41"/>
      <c r="E106" s="20"/>
      <c r="M106" s="21"/>
      <c r="N106" s="112"/>
      <c r="O106" s="21"/>
      <c r="P106" s="21"/>
      <c r="Q106" s="21"/>
      <c r="R106" s="22"/>
    </row>
    <row r="107" spans="1:18" s="19" customFormat="1">
      <c r="A107" s="126"/>
      <c r="B107" s="37" t="s">
        <v>46</v>
      </c>
      <c r="C107" s="41"/>
      <c r="E107" s="20"/>
      <c r="M107" s="21"/>
      <c r="N107" s="112"/>
      <c r="O107" s="21"/>
      <c r="P107" s="21"/>
      <c r="Q107" s="21"/>
      <c r="R107" s="22"/>
    </row>
    <row r="108" spans="1:18" s="19" customFormat="1">
      <c r="A108" s="126"/>
      <c r="B108" s="37" t="s">
        <v>85</v>
      </c>
      <c r="C108" s="41"/>
      <c r="E108" s="20"/>
      <c r="M108" s="21"/>
      <c r="N108" s="112"/>
      <c r="O108" s="21"/>
      <c r="P108" s="21"/>
      <c r="Q108" s="21"/>
      <c r="R108" s="22"/>
    </row>
    <row r="109" spans="1:18" s="19" customFormat="1">
      <c r="A109" s="126"/>
      <c r="B109" s="37"/>
      <c r="C109" s="41"/>
      <c r="E109" s="20"/>
      <c r="M109" s="21"/>
      <c r="N109" s="112"/>
      <c r="O109" s="21"/>
      <c r="P109" s="21"/>
      <c r="Q109" s="21"/>
      <c r="R109" s="22"/>
    </row>
    <row r="110" spans="1:18" s="19" customFormat="1">
      <c r="A110" s="126"/>
      <c r="B110" s="37"/>
      <c r="C110" s="41"/>
      <c r="E110" s="20"/>
      <c r="M110" s="21"/>
      <c r="N110" s="112"/>
      <c r="O110" s="21"/>
      <c r="P110" s="21"/>
      <c r="Q110" s="21"/>
      <c r="R110" s="22"/>
    </row>
    <row r="111" spans="1:18" s="19" customFormat="1">
      <c r="A111" s="126"/>
      <c r="B111" s="37"/>
      <c r="C111" s="41"/>
      <c r="E111" s="20"/>
      <c r="M111" s="21"/>
      <c r="N111" s="112"/>
      <c r="O111" s="21"/>
      <c r="P111" s="21"/>
      <c r="Q111" s="21"/>
      <c r="R111" s="22"/>
    </row>
    <row r="112" spans="1:18" s="19" customFormat="1">
      <c r="A112" s="126"/>
      <c r="B112" s="37"/>
      <c r="C112" s="41"/>
      <c r="E112" s="20"/>
      <c r="M112" s="21"/>
      <c r="N112" s="112"/>
      <c r="O112" s="21"/>
      <c r="P112" s="21"/>
      <c r="Q112" s="21"/>
      <c r="R112" s="22"/>
    </row>
    <row r="113" spans="1:18" s="19" customFormat="1">
      <c r="A113" s="126"/>
      <c r="B113" s="37"/>
      <c r="C113" s="41"/>
      <c r="E113" s="20"/>
      <c r="M113" s="21"/>
      <c r="N113" s="112"/>
      <c r="O113" s="21"/>
      <c r="P113" s="21"/>
      <c r="Q113" s="21"/>
      <c r="R113" s="22"/>
    </row>
  </sheetData>
  <mergeCells count="177">
    <mergeCell ref="A93:A99"/>
    <mergeCell ref="B93:B99"/>
    <mergeCell ref="F93:H93"/>
    <mergeCell ref="Q93:Q99"/>
    <mergeCell ref="R93:R96"/>
    <mergeCell ref="F94:H94"/>
    <mergeCell ref="C95:C99"/>
    <mergeCell ref="F95:H95"/>
    <mergeCell ref="F96:H96"/>
    <mergeCell ref="F97:H97"/>
    <mergeCell ref="F99:H99"/>
    <mergeCell ref="F98:H98"/>
    <mergeCell ref="R84:R87"/>
    <mergeCell ref="F76:H76"/>
    <mergeCell ref="F77:H77"/>
    <mergeCell ref="F79:H79"/>
    <mergeCell ref="F90:H90"/>
    <mergeCell ref="A90:A92"/>
    <mergeCell ref="B90:B92"/>
    <mergeCell ref="Q90:Q92"/>
    <mergeCell ref="F91:H91"/>
    <mergeCell ref="F92:H92"/>
    <mergeCell ref="A84:A89"/>
    <mergeCell ref="B84:B89"/>
    <mergeCell ref="C86:C89"/>
    <mergeCell ref="F84:H84"/>
    <mergeCell ref="F85:H85"/>
    <mergeCell ref="Q76:Q79"/>
    <mergeCell ref="F87:H87"/>
    <mergeCell ref="F88:H88"/>
    <mergeCell ref="F89:H89"/>
    <mergeCell ref="F82:H82"/>
    <mergeCell ref="Q86:Q89"/>
    <mergeCell ref="F78:H78"/>
    <mergeCell ref="A76:A79"/>
    <mergeCell ref="F86:H86"/>
    <mergeCell ref="F55:H55"/>
    <mergeCell ref="B44:B46"/>
    <mergeCell ref="F44:H44"/>
    <mergeCell ref="F59:H59"/>
    <mergeCell ref="A32:A34"/>
    <mergeCell ref="A26:A28"/>
    <mergeCell ref="Q73:Q75"/>
    <mergeCell ref="F74:H74"/>
    <mergeCell ref="F75:H75"/>
    <mergeCell ref="F62:H62"/>
    <mergeCell ref="A64:A66"/>
    <mergeCell ref="B64:B66"/>
    <mergeCell ref="F64:H64"/>
    <mergeCell ref="Q64:Q66"/>
    <mergeCell ref="F65:H65"/>
    <mergeCell ref="F66:H66"/>
    <mergeCell ref="B67:B69"/>
    <mergeCell ref="F69:H69"/>
    <mergeCell ref="F67:H67"/>
    <mergeCell ref="F68:H68"/>
    <mergeCell ref="A70:A72"/>
    <mergeCell ref="B70:B72"/>
    <mergeCell ref="F70:H70"/>
    <mergeCell ref="A67:A69"/>
    <mergeCell ref="F81:H81"/>
    <mergeCell ref="F83:H83"/>
    <mergeCell ref="B80:B83"/>
    <mergeCell ref="F80:H80"/>
    <mergeCell ref="B76:B79"/>
    <mergeCell ref="F71:H71"/>
    <mergeCell ref="F72:H72"/>
    <mergeCell ref="A73:A75"/>
    <mergeCell ref="B73:B75"/>
    <mergeCell ref="F73:H73"/>
    <mergeCell ref="O1:Q1"/>
    <mergeCell ref="O2:Q2"/>
    <mergeCell ref="A14:A17"/>
    <mergeCell ref="B14:B17"/>
    <mergeCell ref="F14:H14"/>
    <mergeCell ref="F15:H15"/>
    <mergeCell ref="F17:H17"/>
    <mergeCell ref="D6:D8"/>
    <mergeCell ref="E6:E8"/>
    <mergeCell ref="F6:H8"/>
    <mergeCell ref="I6:I8"/>
    <mergeCell ref="M7:N7"/>
    <mergeCell ref="M6:N6"/>
    <mergeCell ref="F11:H11"/>
    <mergeCell ref="F12:H12"/>
    <mergeCell ref="F16:H16"/>
    <mergeCell ref="Q9:Q13"/>
    <mergeCell ref="O6:P7"/>
    <mergeCell ref="P4:Q4"/>
    <mergeCell ref="Q6:Q7"/>
    <mergeCell ref="A3:Q3"/>
    <mergeCell ref="J6:K7"/>
    <mergeCell ref="F19:H19"/>
    <mergeCell ref="F21:H21"/>
    <mergeCell ref="B18:B21"/>
    <mergeCell ref="A18:A21"/>
    <mergeCell ref="F18:H18"/>
    <mergeCell ref="F53:H53"/>
    <mergeCell ref="F48:H48"/>
    <mergeCell ref="F51:H51"/>
    <mergeCell ref="F47:H47"/>
    <mergeCell ref="F39:H39"/>
    <mergeCell ref="F40:H40"/>
    <mergeCell ref="F27:H27"/>
    <mergeCell ref="F28:H28"/>
    <mergeCell ref="A38:A40"/>
    <mergeCell ref="F34:H34"/>
    <mergeCell ref="F45:H45"/>
    <mergeCell ref="F46:H46"/>
    <mergeCell ref="F49:H49"/>
    <mergeCell ref="A22:A25"/>
    <mergeCell ref="A35:A37"/>
    <mergeCell ref="B35:B37"/>
    <mergeCell ref="A29:A31"/>
    <mergeCell ref="B29:B31"/>
    <mergeCell ref="F29:H29"/>
    <mergeCell ref="M102:Q102"/>
    <mergeCell ref="A5:A8"/>
    <mergeCell ref="B5:B8"/>
    <mergeCell ref="C5:C8"/>
    <mergeCell ref="D5:I5"/>
    <mergeCell ref="A9:A13"/>
    <mergeCell ref="B9:B13"/>
    <mergeCell ref="F9:H9"/>
    <mergeCell ref="F10:H10"/>
    <mergeCell ref="A80:A83"/>
    <mergeCell ref="F13:H13"/>
    <mergeCell ref="A56:A59"/>
    <mergeCell ref="A60:A63"/>
    <mergeCell ref="B60:B63"/>
    <mergeCell ref="F60:H60"/>
    <mergeCell ref="F63:H63"/>
    <mergeCell ref="A52:A55"/>
    <mergeCell ref="B52:B55"/>
    <mergeCell ref="B41:B43"/>
    <mergeCell ref="A44:A46"/>
    <mergeCell ref="A41:A43"/>
    <mergeCell ref="F43:H43"/>
    <mergeCell ref="F52:H52"/>
    <mergeCell ref="F61:H61"/>
    <mergeCell ref="F58:H58"/>
    <mergeCell ref="F36:H36"/>
    <mergeCell ref="F37:H37"/>
    <mergeCell ref="F35:H35"/>
    <mergeCell ref="J5:N5"/>
    <mergeCell ref="L6:L8"/>
    <mergeCell ref="B32:B34"/>
    <mergeCell ref="Q29:Q31"/>
    <mergeCell ref="F30:H30"/>
    <mergeCell ref="F31:H31"/>
    <mergeCell ref="F56:H56"/>
    <mergeCell ref="F57:H57"/>
    <mergeCell ref="B22:B25"/>
    <mergeCell ref="F22:H22"/>
    <mergeCell ref="F25:H25"/>
    <mergeCell ref="B56:B59"/>
    <mergeCell ref="F23:H23"/>
    <mergeCell ref="B26:B28"/>
    <mergeCell ref="F26:H26"/>
    <mergeCell ref="F20:H20"/>
    <mergeCell ref="F24:H24"/>
    <mergeCell ref="F54:H54"/>
    <mergeCell ref="F50:H50"/>
    <mergeCell ref="Q14:Q17"/>
    <mergeCell ref="Q26:Q28"/>
    <mergeCell ref="Q47:Q51"/>
    <mergeCell ref="Q44:Q46"/>
    <mergeCell ref="A47:A51"/>
    <mergeCell ref="B47:B51"/>
    <mergeCell ref="F41:H41"/>
    <mergeCell ref="F42:H42"/>
    <mergeCell ref="B38:B40"/>
    <mergeCell ref="F38:H38"/>
    <mergeCell ref="Q35:Q37"/>
    <mergeCell ref="Q38:Q40"/>
    <mergeCell ref="F32:H32"/>
    <mergeCell ref="F33:H33"/>
  </mergeCells>
  <printOptions horizontalCentered="1"/>
  <pageMargins left="0" right="0" top="0.47244094488188981" bottom="0" header="0" footer="0"/>
  <pageSetup paperSize="9" scale="48" fitToHeight="15" orientation="landscape" r:id="rId1"/>
  <rowBreaks count="2" manualBreakCount="2">
    <brk id="43" max="16" man="1"/>
    <brk id="83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"/>
  <sheetViews>
    <sheetView tabSelected="1" zoomScaleNormal="100" zoomScaleSheetLayoutView="100" workbookViewId="0">
      <pane xSplit="3" ySplit="8" topLeftCell="D36" activePane="bottomRight" state="frozen"/>
      <selection pane="topRight" activeCell="D1" sqref="D1"/>
      <selection pane="bottomLeft" activeCell="A9" sqref="A9"/>
      <selection pane="bottomRight" activeCell="K17" sqref="K17"/>
    </sheetView>
  </sheetViews>
  <sheetFormatPr defaultColWidth="9.140625" defaultRowHeight="12.75"/>
  <cols>
    <col min="1" max="1" width="14.7109375" style="27" customWidth="1"/>
    <col min="2" max="2" width="27.28515625" style="27" customWidth="1"/>
    <col min="3" max="3" width="22.140625" style="27" customWidth="1"/>
    <col min="4" max="4" width="15.85546875" style="27" customWidth="1"/>
    <col min="5" max="5" width="15.7109375" style="27" customWidth="1"/>
    <col min="6" max="6" width="14.85546875" style="27" customWidth="1"/>
    <col min="7" max="8" width="13.7109375" style="27" customWidth="1"/>
    <col min="9" max="9" width="14.42578125" style="27" customWidth="1"/>
    <col min="10" max="10" width="14.7109375" style="27" customWidth="1"/>
    <col min="11" max="11" width="25.42578125" style="27" customWidth="1"/>
    <col min="12" max="16384" width="9.140625" style="27"/>
  </cols>
  <sheetData>
    <row r="1" spans="1:11" ht="18.75">
      <c r="A1" s="34" t="s">
        <v>111</v>
      </c>
      <c r="B1" s="26"/>
      <c r="C1" s="26"/>
      <c r="D1" s="26"/>
      <c r="E1" s="26"/>
      <c r="F1" s="26"/>
      <c r="G1" s="26"/>
      <c r="H1" s="26"/>
      <c r="I1" s="212" t="s">
        <v>30</v>
      </c>
      <c r="J1" s="212"/>
      <c r="K1" s="212"/>
    </row>
    <row r="2" spans="1:11" ht="51" customHeight="1">
      <c r="A2" s="26"/>
      <c r="B2" s="26"/>
      <c r="C2" s="26"/>
      <c r="D2" s="26"/>
      <c r="E2" s="26"/>
      <c r="F2" s="26"/>
      <c r="G2" s="26"/>
      <c r="H2" s="216" t="s">
        <v>23</v>
      </c>
      <c r="I2" s="216"/>
      <c r="J2" s="216"/>
      <c r="K2" s="29"/>
    </row>
    <row r="3" spans="1:11" ht="42" customHeight="1">
      <c r="A3" s="213" t="s">
        <v>31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ht="21" customHeight="1">
      <c r="A4" s="214" t="s">
        <v>27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</row>
    <row r="5" spans="1:11" s="34" customFormat="1" ht="15">
      <c r="I5" s="43"/>
      <c r="J5" s="43"/>
      <c r="K5" s="44" t="s">
        <v>24</v>
      </c>
    </row>
    <row r="6" spans="1:11" s="34" customFormat="1" ht="13.9" customHeight="1">
      <c r="A6" s="166" t="s">
        <v>32</v>
      </c>
      <c r="B6" s="166" t="s">
        <v>33</v>
      </c>
      <c r="C6" s="166" t="s">
        <v>34</v>
      </c>
      <c r="D6" s="217" t="s">
        <v>98</v>
      </c>
      <c r="E6" s="217"/>
      <c r="F6" s="218" t="s">
        <v>111</v>
      </c>
      <c r="G6" s="219"/>
      <c r="H6" s="220"/>
      <c r="I6" s="166" t="s">
        <v>18</v>
      </c>
      <c r="J6" s="166"/>
      <c r="K6" s="166" t="s">
        <v>35</v>
      </c>
    </row>
    <row r="7" spans="1:11" s="34" customFormat="1" ht="13.5" customHeight="1">
      <c r="A7" s="166"/>
      <c r="B7" s="166"/>
      <c r="C7" s="166"/>
      <c r="D7" s="217"/>
      <c r="E7" s="217"/>
      <c r="F7" s="210" t="s">
        <v>110</v>
      </c>
      <c r="G7" s="166" t="s">
        <v>112</v>
      </c>
      <c r="H7" s="166"/>
      <c r="I7" s="166"/>
      <c r="J7" s="166"/>
      <c r="K7" s="166"/>
    </row>
    <row r="8" spans="1:11" s="34" customFormat="1" ht="15">
      <c r="A8" s="215"/>
      <c r="B8" s="215"/>
      <c r="C8" s="215"/>
      <c r="D8" s="105" t="s">
        <v>19</v>
      </c>
      <c r="E8" s="105" t="s">
        <v>20</v>
      </c>
      <c r="F8" s="211"/>
      <c r="G8" s="45" t="s">
        <v>19</v>
      </c>
      <c r="H8" s="45" t="s">
        <v>20</v>
      </c>
      <c r="I8" s="45">
        <v>2017</v>
      </c>
      <c r="J8" s="45">
        <v>2018</v>
      </c>
      <c r="K8" s="215"/>
    </row>
    <row r="9" spans="1:11" ht="15.75" customHeight="1">
      <c r="A9" s="223" t="s">
        <v>10</v>
      </c>
      <c r="B9" s="223" t="s">
        <v>44</v>
      </c>
      <c r="C9" s="80" t="s">
        <v>36</v>
      </c>
      <c r="D9" s="81">
        <f>D11+D12+D13+D14+D15</f>
        <v>350324870.84000003</v>
      </c>
      <c r="E9" s="81">
        <f t="shared" ref="E9" si="0">E11+E12+E13+E14+E15</f>
        <v>349151394.84000003</v>
      </c>
      <c r="F9" s="81">
        <f>F11+F12+F13+F14+F15</f>
        <v>350610301.65999997</v>
      </c>
      <c r="G9" s="81">
        <f>G11+G12+G13+G14+G15</f>
        <v>350610301.65999997</v>
      </c>
      <c r="H9" s="81">
        <f t="shared" ref="H9:J9" si="1">H11+H12+H13+H14+H15</f>
        <v>349907552.26999998</v>
      </c>
      <c r="I9" s="81">
        <f t="shared" si="1"/>
        <v>338540453</v>
      </c>
      <c r="J9" s="81">
        <f t="shared" si="1"/>
        <v>338530353</v>
      </c>
      <c r="K9" s="166"/>
    </row>
    <row r="10" spans="1:11" s="34" customFormat="1" ht="15.75" customHeight="1">
      <c r="A10" s="223"/>
      <c r="B10" s="223"/>
      <c r="C10" s="104" t="s">
        <v>37</v>
      </c>
      <c r="D10" s="18">
        <f t="shared" ref="D10:F15" si="2">D17+D24+D31+D38</f>
        <v>0</v>
      </c>
      <c r="E10" s="18">
        <f t="shared" si="2"/>
        <v>0</v>
      </c>
      <c r="F10" s="18"/>
      <c r="G10" s="18"/>
      <c r="H10" s="18"/>
      <c r="I10" s="18"/>
      <c r="J10" s="18"/>
      <c r="K10" s="166"/>
    </row>
    <row r="11" spans="1:11" s="34" customFormat="1" ht="15.75" customHeight="1">
      <c r="A11" s="223"/>
      <c r="B11" s="223"/>
      <c r="C11" s="38" t="s">
        <v>38</v>
      </c>
      <c r="D11" s="31">
        <f t="shared" si="2"/>
        <v>10400</v>
      </c>
      <c r="E11" s="31">
        <f t="shared" si="2"/>
        <v>10400</v>
      </c>
      <c r="F11" s="31">
        <f t="shared" si="2"/>
        <v>8800</v>
      </c>
      <c r="G11" s="31">
        <f t="shared" ref="G11:J15" si="3">G18+G25+G32+G39</f>
        <v>8800</v>
      </c>
      <c r="H11" s="31">
        <f t="shared" si="3"/>
        <v>8800</v>
      </c>
      <c r="I11" s="31">
        <f t="shared" si="3"/>
        <v>10100</v>
      </c>
      <c r="J11" s="31">
        <f t="shared" si="3"/>
        <v>0</v>
      </c>
      <c r="K11" s="166"/>
    </row>
    <row r="12" spans="1:11" s="34" customFormat="1" ht="15.75" customHeight="1">
      <c r="A12" s="223"/>
      <c r="B12" s="223"/>
      <c r="C12" s="38" t="s">
        <v>39</v>
      </c>
      <c r="D12" s="31">
        <f t="shared" si="2"/>
        <v>175400</v>
      </c>
      <c r="E12" s="31">
        <f t="shared" si="2"/>
        <v>175400</v>
      </c>
      <c r="F12" s="31">
        <f t="shared" si="2"/>
        <v>164400</v>
      </c>
      <c r="G12" s="31">
        <f t="shared" si="3"/>
        <v>164400</v>
      </c>
      <c r="H12" s="31">
        <f t="shared" si="3"/>
        <v>164400</v>
      </c>
      <c r="I12" s="31">
        <f t="shared" si="3"/>
        <v>0</v>
      </c>
      <c r="J12" s="31">
        <f t="shared" si="3"/>
        <v>0</v>
      </c>
      <c r="K12" s="166"/>
    </row>
    <row r="13" spans="1:11" s="34" customFormat="1" ht="15.75" customHeight="1">
      <c r="A13" s="223"/>
      <c r="B13" s="223"/>
      <c r="C13" s="38" t="s">
        <v>40</v>
      </c>
      <c r="D13" s="31">
        <f t="shared" si="2"/>
        <v>0</v>
      </c>
      <c r="E13" s="31">
        <f t="shared" si="2"/>
        <v>0</v>
      </c>
      <c r="F13" s="31">
        <f t="shared" si="2"/>
        <v>0</v>
      </c>
      <c r="G13" s="31">
        <f t="shared" si="3"/>
        <v>0</v>
      </c>
      <c r="H13" s="31">
        <f t="shared" si="3"/>
        <v>0</v>
      </c>
      <c r="I13" s="31">
        <f t="shared" si="3"/>
        <v>0</v>
      </c>
      <c r="J13" s="31">
        <f t="shared" si="3"/>
        <v>0</v>
      </c>
      <c r="K13" s="166"/>
    </row>
    <row r="14" spans="1:11" s="34" customFormat="1" ht="15.75" customHeight="1">
      <c r="A14" s="223"/>
      <c r="B14" s="223"/>
      <c r="C14" s="38" t="s">
        <v>41</v>
      </c>
      <c r="D14" s="31">
        <f t="shared" si="2"/>
        <v>350139070.84000003</v>
      </c>
      <c r="E14" s="31">
        <f t="shared" si="2"/>
        <v>348965594.84000003</v>
      </c>
      <c r="F14" s="31">
        <f t="shared" si="2"/>
        <v>350437101.65999997</v>
      </c>
      <c r="G14" s="31">
        <f t="shared" si="3"/>
        <v>350437101.65999997</v>
      </c>
      <c r="H14" s="31">
        <f t="shared" si="3"/>
        <v>349734352.26999998</v>
      </c>
      <c r="I14" s="31">
        <f t="shared" si="3"/>
        <v>338530353</v>
      </c>
      <c r="J14" s="31">
        <f t="shared" si="3"/>
        <v>338530353</v>
      </c>
      <c r="K14" s="166"/>
    </row>
    <row r="15" spans="1:11" s="34" customFormat="1" ht="15.75" customHeight="1">
      <c r="A15" s="223"/>
      <c r="B15" s="223"/>
      <c r="C15" s="38" t="s">
        <v>42</v>
      </c>
      <c r="D15" s="31">
        <f t="shared" si="2"/>
        <v>0</v>
      </c>
      <c r="E15" s="31">
        <f t="shared" si="2"/>
        <v>0</v>
      </c>
      <c r="F15" s="31">
        <f t="shared" si="2"/>
        <v>0</v>
      </c>
      <c r="G15" s="31">
        <f t="shared" si="3"/>
        <v>0</v>
      </c>
      <c r="H15" s="31">
        <f t="shared" si="3"/>
        <v>0</v>
      </c>
      <c r="I15" s="31">
        <f t="shared" si="3"/>
        <v>0</v>
      </c>
      <c r="J15" s="31">
        <f t="shared" si="3"/>
        <v>0</v>
      </c>
      <c r="K15" s="166"/>
    </row>
    <row r="16" spans="1:11" s="34" customFormat="1" ht="15.75" customHeight="1">
      <c r="A16" s="221" t="s">
        <v>50</v>
      </c>
      <c r="B16" s="221" t="s">
        <v>8</v>
      </c>
      <c r="C16" s="38" t="s">
        <v>36</v>
      </c>
      <c r="D16" s="31">
        <f t="shared" ref="D16:E16" si="4">SUM(D18:D22)</f>
        <v>62588189</v>
      </c>
      <c r="E16" s="31">
        <f t="shared" si="4"/>
        <v>62588189</v>
      </c>
      <c r="F16" s="31">
        <f t="shared" ref="F16" si="5">SUM(F18:F22)</f>
        <v>67209544</v>
      </c>
      <c r="G16" s="31">
        <f t="shared" ref="G16:H16" si="6">SUM(G18:G22)</f>
        <v>67209544</v>
      </c>
      <c r="H16" s="31">
        <f t="shared" si="6"/>
        <v>67209544</v>
      </c>
      <c r="I16" s="31">
        <f>SUM(I17:I22)</f>
        <v>62710984</v>
      </c>
      <c r="J16" s="31">
        <f>SUM(J17:J22)</f>
        <v>62700884</v>
      </c>
      <c r="K16" s="77"/>
    </row>
    <row r="17" spans="1:13" s="34" customFormat="1" ht="15.75" customHeight="1">
      <c r="A17" s="221"/>
      <c r="B17" s="221"/>
      <c r="C17" s="104" t="s">
        <v>37</v>
      </c>
      <c r="D17" s="18"/>
      <c r="E17" s="46"/>
      <c r="F17" s="18"/>
      <c r="G17" s="18"/>
      <c r="H17" s="46"/>
      <c r="I17" s="18"/>
      <c r="J17" s="18"/>
      <c r="K17" s="77"/>
    </row>
    <row r="18" spans="1:13" s="34" customFormat="1" ht="15">
      <c r="A18" s="221"/>
      <c r="B18" s="221"/>
      <c r="C18" s="104" t="s">
        <v>38</v>
      </c>
      <c r="D18" s="18">
        <f>11600-1200</f>
        <v>10400</v>
      </c>
      <c r="E18" s="46">
        <v>10400</v>
      </c>
      <c r="F18" s="18">
        <v>8800</v>
      </c>
      <c r="G18" s="18">
        <v>8800</v>
      </c>
      <c r="H18" s="18">
        <v>8800</v>
      </c>
      <c r="I18" s="18">
        <v>10100</v>
      </c>
      <c r="J18" s="18">
        <v>0</v>
      </c>
      <c r="K18" s="77"/>
    </row>
    <row r="19" spans="1:13" s="34" customFormat="1" ht="15.75" customHeight="1">
      <c r="A19" s="221"/>
      <c r="B19" s="221"/>
      <c r="C19" s="104" t="s">
        <v>39</v>
      </c>
      <c r="D19" s="47">
        <v>175400</v>
      </c>
      <c r="E19" s="46">
        <v>175400</v>
      </c>
      <c r="F19" s="47">
        <v>164400</v>
      </c>
      <c r="G19" s="47">
        <v>164400</v>
      </c>
      <c r="H19" s="47">
        <v>164400</v>
      </c>
      <c r="I19" s="18">
        <v>0</v>
      </c>
      <c r="J19" s="18">
        <v>0</v>
      </c>
      <c r="K19" s="77"/>
    </row>
    <row r="20" spans="1:13" s="34" customFormat="1" ht="15.75" customHeight="1">
      <c r="A20" s="221"/>
      <c r="B20" s="221"/>
      <c r="C20" s="104" t="s">
        <v>40</v>
      </c>
      <c r="D20" s="18">
        <v>0</v>
      </c>
      <c r="E20" s="127">
        <v>0</v>
      </c>
      <c r="F20" s="82">
        <v>0</v>
      </c>
      <c r="G20" s="82">
        <v>0</v>
      </c>
      <c r="H20" s="127">
        <v>0</v>
      </c>
      <c r="I20" s="82">
        <v>0</v>
      </c>
      <c r="J20" s="82">
        <v>0</v>
      </c>
      <c r="K20" s="77"/>
    </row>
    <row r="21" spans="1:13" s="34" customFormat="1" ht="17.25" customHeight="1">
      <c r="A21" s="221"/>
      <c r="B21" s="221"/>
      <c r="C21" s="104" t="s">
        <v>41</v>
      </c>
      <c r="D21" s="16">
        <v>62402389</v>
      </c>
      <c r="E21" s="16">
        <v>62402389</v>
      </c>
      <c r="F21" s="16">
        <v>67036344</v>
      </c>
      <c r="G21" s="16">
        <v>67036344</v>
      </c>
      <c r="H21" s="16">
        <v>67036344</v>
      </c>
      <c r="I21" s="16">
        <v>62700884</v>
      </c>
      <c r="J21" s="16">
        <v>62700884</v>
      </c>
      <c r="K21" s="222"/>
    </row>
    <row r="22" spans="1:13" s="34" customFormat="1" ht="15">
      <c r="A22" s="221"/>
      <c r="B22" s="221"/>
      <c r="C22" s="104" t="s">
        <v>42</v>
      </c>
      <c r="D22" s="18">
        <v>0</v>
      </c>
      <c r="E22" s="127">
        <v>0</v>
      </c>
      <c r="F22" s="82">
        <v>0</v>
      </c>
      <c r="G22" s="82">
        <v>0</v>
      </c>
      <c r="H22" s="127">
        <v>0</v>
      </c>
      <c r="I22" s="82">
        <v>0</v>
      </c>
      <c r="J22" s="82">
        <v>0</v>
      </c>
      <c r="K22" s="222"/>
    </row>
    <row r="23" spans="1:13" s="34" customFormat="1" ht="15.75" customHeight="1">
      <c r="A23" s="221" t="s">
        <v>50</v>
      </c>
      <c r="B23" s="221" t="s">
        <v>15</v>
      </c>
      <c r="C23" s="38" t="s">
        <v>36</v>
      </c>
      <c r="D23" s="31">
        <f t="shared" ref="D23:E23" si="7">SUM(D25:D29)</f>
        <v>192448993.84</v>
      </c>
      <c r="E23" s="31">
        <f t="shared" si="7"/>
        <v>191398319.81999999</v>
      </c>
      <c r="F23" s="31">
        <f t="shared" ref="F23" si="8">SUM(F25:F29)</f>
        <v>187435444.66</v>
      </c>
      <c r="G23" s="31">
        <f t="shared" ref="G23:J23" si="9">SUM(G25:G29)</f>
        <v>187435444.66</v>
      </c>
      <c r="H23" s="31">
        <f t="shared" si="9"/>
        <v>186889328.91999999</v>
      </c>
      <c r="I23" s="31">
        <f t="shared" si="9"/>
        <v>179500132</v>
      </c>
      <c r="J23" s="31">
        <f t="shared" si="9"/>
        <v>179500132</v>
      </c>
      <c r="K23" s="222" t="s">
        <v>119</v>
      </c>
    </row>
    <row r="24" spans="1:13" s="34" customFormat="1" ht="15.75" customHeight="1">
      <c r="A24" s="221"/>
      <c r="B24" s="221"/>
      <c r="C24" s="104" t="s">
        <v>37</v>
      </c>
      <c r="D24" s="18"/>
      <c r="E24" s="46"/>
      <c r="F24" s="18"/>
      <c r="G24" s="18"/>
      <c r="H24" s="46"/>
      <c r="I24" s="48"/>
      <c r="J24" s="48"/>
      <c r="K24" s="222"/>
      <c r="M24" s="49"/>
    </row>
    <row r="25" spans="1:13" s="34" customFormat="1" ht="15.75" customHeight="1">
      <c r="A25" s="221"/>
      <c r="B25" s="221"/>
      <c r="C25" s="104" t="s">
        <v>38</v>
      </c>
      <c r="D25" s="18">
        <v>0</v>
      </c>
      <c r="E25" s="127">
        <v>0</v>
      </c>
      <c r="F25" s="82">
        <v>0</v>
      </c>
      <c r="G25" s="82">
        <v>0</v>
      </c>
      <c r="H25" s="127">
        <v>0</v>
      </c>
      <c r="I25" s="82">
        <v>0</v>
      </c>
      <c r="J25" s="82">
        <v>0</v>
      </c>
      <c r="K25" s="222"/>
    </row>
    <row r="26" spans="1:13" s="34" customFormat="1" ht="15.75" customHeight="1">
      <c r="A26" s="221"/>
      <c r="B26" s="221"/>
      <c r="C26" s="104" t="s">
        <v>39</v>
      </c>
      <c r="D26" s="18">
        <v>0</v>
      </c>
      <c r="E26" s="127">
        <v>0</v>
      </c>
      <c r="F26" s="128">
        <v>0</v>
      </c>
      <c r="G26" s="128">
        <v>0</v>
      </c>
      <c r="H26" s="127">
        <v>0</v>
      </c>
      <c r="I26" s="82">
        <v>0</v>
      </c>
      <c r="J26" s="82">
        <v>0</v>
      </c>
      <c r="K26" s="222"/>
    </row>
    <row r="27" spans="1:13" s="34" customFormat="1" ht="15.75" customHeight="1">
      <c r="A27" s="221"/>
      <c r="B27" s="221"/>
      <c r="C27" s="104" t="s">
        <v>40</v>
      </c>
      <c r="D27" s="18">
        <v>0</v>
      </c>
      <c r="E27" s="127">
        <v>0</v>
      </c>
      <c r="F27" s="82">
        <v>0</v>
      </c>
      <c r="G27" s="82">
        <v>0</v>
      </c>
      <c r="H27" s="127">
        <v>0</v>
      </c>
      <c r="I27" s="82">
        <v>0</v>
      </c>
      <c r="J27" s="82">
        <v>0</v>
      </c>
      <c r="K27" s="222"/>
    </row>
    <row r="28" spans="1:13" s="34" customFormat="1" ht="15.75" customHeight="1">
      <c r="A28" s="221"/>
      <c r="B28" s="221"/>
      <c r="C28" s="104" t="s">
        <v>41</v>
      </c>
      <c r="D28" s="18">
        <v>192448993.84</v>
      </c>
      <c r="E28" s="46">
        <v>191398319.81999999</v>
      </c>
      <c r="F28" s="18">
        <v>187435444.66</v>
      </c>
      <c r="G28" s="18">
        <v>187435444.66</v>
      </c>
      <c r="H28" s="18">
        <v>186889328.91999999</v>
      </c>
      <c r="I28" s="18">
        <v>179500132</v>
      </c>
      <c r="J28" s="18">
        <v>179500132</v>
      </c>
      <c r="K28" s="222"/>
    </row>
    <row r="29" spans="1:13" s="34" customFormat="1" ht="15.6" customHeight="1">
      <c r="A29" s="221"/>
      <c r="B29" s="221"/>
      <c r="C29" s="104" t="s">
        <v>42</v>
      </c>
      <c r="D29" s="18">
        <v>0</v>
      </c>
      <c r="E29" s="127">
        <v>0</v>
      </c>
      <c r="F29" s="82">
        <v>0</v>
      </c>
      <c r="G29" s="82">
        <v>0</v>
      </c>
      <c r="H29" s="127">
        <v>0</v>
      </c>
      <c r="I29" s="82">
        <v>0</v>
      </c>
      <c r="J29" s="82">
        <v>0</v>
      </c>
      <c r="K29" s="222"/>
    </row>
    <row r="30" spans="1:13" s="34" customFormat="1" ht="15.75" customHeight="1">
      <c r="A30" s="221" t="s">
        <v>50</v>
      </c>
      <c r="B30" s="221" t="s">
        <v>12</v>
      </c>
      <c r="C30" s="38" t="s">
        <v>36</v>
      </c>
      <c r="D30" s="31">
        <f t="shared" ref="D30:F30" si="10">SUM(D32:D36)</f>
        <v>86605725</v>
      </c>
      <c r="E30" s="31">
        <f t="shared" si="10"/>
        <v>86594064.980000004</v>
      </c>
      <c r="F30" s="31">
        <f t="shared" si="10"/>
        <v>89432385</v>
      </c>
      <c r="G30" s="31">
        <f t="shared" ref="G30:J30" si="11">SUM(G32:G36)</f>
        <v>89432385</v>
      </c>
      <c r="H30" s="31">
        <f t="shared" si="11"/>
        <v>89404564.030000001</v>
      </c>
      <c r="I30" s="31">
        <f t="shared" si="11"/>
        <v>89796409</v>
      </c>
      <c r="J30" s="31">
        <f t="shared" si="11"/>
        <v>89796409</v>
      </c>
      <c r="K30" s="222" t="s">
        <v>116</v>
      </c>
    </row>
    <row r="31" spans="1:13" s="34" customFormat="1" ht="15.75" customHeight="1">
      <c r="A31" s="221"/>
      <c r="B31" s="221"/>
      <c r="C31" s="104" t="s">
        <v>37</v>
      </c>
      <c r="D31" s="18"/>
      <c r="E31" s="46"/>
      <c r="F31" s="18"/>
      <c r="G31" s="18"/>
      <c r="H31" s="46"/>
      <c r="I31" s="18"/>
      <c r="J31" s="18"/>
      <c r="K31" s="222"/>
    </row>
    <row r="32" spans="1:13" s="34" customFormat="1" ht="15.75" customHeight="1">
      <c r="A32" s="221"/>
      <c r="B32" s="221"/>
      <c r="C32" s="104" t="s">
        <v>38</v>
      </c>
      <c r="D32" s="18">
        <v>0</v>
      </c>
      <c r="E32" s="127">
        <v>0</v>
      </c>
      <c r="F32" s="82">
        <v>0</v>
      </c>
      <c r="G32" s="82">
        <v>0</v>
      </c>
      <c r="H32" s="127">
        <v>0</v>
      </c>
      <c r="I32" s="82">
        <v>0</v>
      </c>
      <c r="J32" s="82">
        <v>0</v>
      </c>
      <c r="K32" s="222"/>
    </row>
    <row r="33" spans="1:17" s="34" customFormat="1" ht="15.75" customHeight="1">
      <c r="A33" s="221"/>
      <c r="B33" s="221"/>
      <c r="C33" s="104" t="s">
        <v>39</v>
      </c>
      <c r="D33" s="18">
        <v>0</v>
      </c>
      <c r="E33" s="127">
        <v>0</v>
      </c>
      <c r="F33" s="82">
        <v>0</v>
      </c>
      <c r="G33" s="82">
        <v>0</v>
      </c>
      <c r="H33" s="127">
        <v>0</v>
      </c>
      <c r="I33" s="82">
        <v>0</v>
      </c>
      <c r="J33" s="82">
        <v>0</v>
      </c>
      <c r="K33" s="222"/>
      <c r="M33" s="49"/>
    </row>
    <row r="34" spans="1:17" s="34" customFormat="1" ht="15.75" customHeight="1">
      <c r="A34" s="221"/>
      <c r="B34" s="221"/>
      <c r="C34" s="104" t="s">
        <v>40</v>
      </c>
      <c r="D34" s="18">
        <v>0</v>
      </c>
      <c r="E34" s="127">
        <v>0</v>
      </c>
      <c r="F34" s="82">
        <v>0</v>
      </c>
      <c r="G34" s="82">
        <v>0</v>
      </c>
      <c r="H34" s="127">
        <v>0</v>
      </c>
      <c r="I34" s="82">
        <v>0</v>
      </c>
      <c r="J34" s="82">
        <v>0</v>
      </c>
      <c r="K34" s="222"/>
    </row>
    <row r="35" spans="1:17" s="34" customFormat="1" ht="15.75" customHeight="1">
      <c r="A35" s="221"/>
      <c r="B35" s="221"/>
      <c r="C35" s="104" t="s">
        <v>41</v>
      </c>
      <c r="D35" s="18">
        <v>86605725</v>
      </c>
      <c r="E35" s="46">
        <v>86594064.980000004</v>
      </c>
      <c r="F35" s="18">
        <v>89432385</v>
      </c>
      <c r="G35" s="18">
        <v>89432385</v>
      </c>
      <c r="H35" s="46">
        <v>89404564.030000001</v>
      </c>
      <c r="I35" s="18">
        <v>89796409</v>
      </c>
      <c r="J35" s="18">
        <v>89796409</v>
      </c>
      <c r="K35" s="222"/>
    </row>
    <row r="36" spans="1:17" s="34" customFormat="1" ht="15.75" customHeight="1">
      <c r="A36" s="221"/>
      <c r="B36" s="221"/>
      <c r="C36" s="104" t="s">
        <v>42</v>
      </c>
      <c r="D36" s="18">
        <v>0</v>
      </c>
      <c r="E36" s="46">
        <v>0</v>
      </c>
      <c r="F36" s="18">
        <v>0</v>
      </c>
      <c r="G36" s="18">
        <v>0</v>
      </c>
      <c r="H36" s="46">
        <v>0</v>
      </c>
      <c r="I36" s="18">
        <v>0</v>
      </c>
      <c r="J36" s="18">
        <v>0</v>
      </c>
      <c r="K36" s="222"/>
    </row>
    <row r="37" spans="1:17" s="34" customFormat="1" ht="15.75" customHeight="1">
      <c r="A37" s="221" t="s">
        <v>50</v>
      </c>
      <c r="B37" s="221" t="s">
        <v>43</v>
      </c>
      <c r="C37" s="38" t="s">
        <v>36</v>
      </c>
      <c r="D37" s="31">
        <f t="shared" ref="D37" si="12">SUM(D39:D43)</f>
        <v>8681963</v>
      </c>
      <c r="E37" s="31">
        <f>E42</f>
        <v>8570821.0399999991</v>
      </c>
      <c r="F37" s="31">
        <f>SUM(F39:F43)</f>
        <v>6532928</v>
      </c>
      <c r="G37" s="31">
        <f>SUM(G39:G43)</f>
        <v>6532928</v>
      </c>
      <c r="H37" s="31">
        <f>SUM(H39:H43)</f>
        <v>6404115.3200000003</v>
      </c>
      <c r="I37" s="31">
        <f>SUM(I39:I43)</f>
        <v>6532928</v>
      </c>
      <c r="J37" s="31">
        <f>SUM(J39:J43)</f>
        <v>6532928</v>
      </c>
      <c r="K37" s="222" t="s">
        <v>118</v>
      </c>
    </row>
    <row r="38" spans="1:17" s="34" customFormat="1" ht="15.75" customHeight="1">
      <c r="A38" s="221"/>
      <c r="B38" s="221"/>
      <c r="C38" s="104" t="s">
        <v>37</v>
      </c>
      <c r="D38" s="18"/>
      <c r="E38" s="46"/>
      <c r="F38" s="18"/>
      <c r="G38" s="18"/>
      <c r="H38" s="46"/>
      <c r="I38" s="18"/>
      <c r="J38" s="18"/>
      <c r="K38" s="222"/>
    </row>
    <row r="39" spans="1:17" s="34" customFormat="1" ht="15.75" customHeight="1">
      <c r="A39" s="221"/>
      <c r="B39" s="221"/>
      <c r="C39" s="104" t="s">
        <v>38</v>
      </c>
      <c r="D39" s="18">
        <v>0</v>
      </c>
      <c r="E39" s="127">
        <v>0</v>
      </c>
      <c r="F39" s="82">
        <v>0</v>
      </c>
      <c r="G39" s="82">
        <v>0</v>
      </c>
      <c r="H39" s="127">
        <v>0</v>
      </c>
      <c r="I39" s="82">
        <v>0</v>
      </c>
      <c r="J39" s="82">
        <v>0</v>
      </c>
      <c r="K39" s="222"/>
    </row>
    <row r="40" spans="1:17" s="34" customFormat="1" ht="15.75" customHeight="1">
      <c r="A40" s="221"/>
      <c r="B40" s="221"/>
      <c r="C40" s="104" t="s">
        <v>39</v>
      </c>
      <c r="D40" s="18">
        <v>0</v>
      </c>
      <c r="E40" s="127">
        <v>0</v>
      </c>
      <c r="F40" s="82">
        <v>0</v>
      </c>
      <c r="G40" s="82">
        <v>0</v>
      </c>
      <c r="H40" s="127">
        <v>0</v>
      </c>
      <c r="I40" s="82">
        <v>0</v>
      </c>
      <c r="J40" s="82">
        <v>0</v>
      </c>
      <c r="K40" s="222"/>
    </row>
    <row r="41" spans="1:17" s="34" customFormat="1" ht="15.75" customHeight="1">
      <c r="A41" s="221"/>
      <c r="B41" s="221"/>
      <c r="C41" s="104" t="s">
        <v>40</v>
      </c>
      <c r="D41" s="18">
        <v>0</v>
      </c>
      <c r="E41" s="127">
        <v>0</v>
      </c>
      <c r="F41" s="82">
        <v>0</v>
      </c>
      <c r="G41" s="82">
        <v>0</v>
      </c>
      <c r="H41" s="127">
        <v>0</v>
      </c>
      <c r="I41" s="82">
        <v>0</v>
      </c>
      <c r="J41" s="82">
        <v>0</v>
      </c>
      <c r="K41" s="222"/>
    </row>
    <row r="42" spans="1:17" s="34" customFormat="1" ht="15.75" customHeight="1">
      <c r="A42" s="221"/>
      <c r="B42" s="221"/>
      <c r="C42" s="104" t="s">
        <v>41</v>
      </c>
      <c r="D42" s="18">
        <v>8681963</v>
      </c>
      <c r="E42" s="127">
        <v>8570821.0399999991</v>
      </c>
      <c r="F42" s="82">
        <v>6532928</v>
      </c>
      <c r="G42" s="82">
        <v>6532928</v>
      </c>
      <c r="H42" s="127">
        <v>6404115.3200000003</v>
      </c>
      <c r="I42" s="82">
        <v>6532928</v>
      </c>
      <c r="J42" s="82">
        <v>6532928</v>
      </c>
      <c r="K42" s="222"/>
    </row>
    <row r="43" spans="1:17" s="34" customFormat="1" ht="15.75" customHeight="1">
      <c r="A43" s="221"/>
      <c r="B43" s="221"/>
      <c r="C43" s="104" t="s">
        <v>42</v>
      </c>
      <c r="D43" s="18">
        <v>0</v>
      </c>
      <c r="E43" s="127">
        <v>0</v>
      </c>
      <c r="F43" s="82">
        <v>0</v>
      </c>
      <c r="G43" s="82">
        <v>0</v>
      </c>
      <c r="H43" s="127">
        <v>0</v>
      </c>
      <c r="I43" s="82">
        <v>0</v>
      </c>
      <c r="J43" s="82">
        <v>0</v>
      </c>
      <c r="K43" s="222"/>
    </row>
    <row r="44" spans="1:17">
      <c r="G44" s="28"/>
      <c r="H44" s="28"/>
      <c r="I44" s="28"/>
      <c r="J44" s="28"/>
      <c r="K44" s="28"/>
    </row>
    <row r="45" spans="1:17">
      <c r="G45" s="28"/>
      <c r="H45" s="28"/>
      <c r="I45" s="28"/>
      <c r="J45" s="28"/>
      <c r="K45" s="28"/>
    </row>
    <row r="46" spans="1:17" s="19" customFormat="1" ht="16.5" customHeight="1">
      <c r="A46" s="23"/>
      <c r="B46" s="19" t="s">
        <v>29</v>
      </c>
      <c r="C46" s="23"/>
      <c r="D46" s="23"/>
      <c r="E46" s="23"/>
      <c r="F46" s="23"/>
      <c r="G46" s="25"/>
      <c r="H46" s="25"/>
      <c r="I46" s="164"/>
      <c r="J46" s="164"/>
      <c r="K46" s="164"/>
      <c r="L46" s="164"/>
      <c r="M46" s="164"/>
      <c r="N46" s="164"/>
      <c r="O46" s="164"/>
      <c r="P46" s="164"/>
      <c r="Q46" s="164"/>
    </row>
    <row r="47" spans="1:17" s="19" customFormat="1" ht="15.75">
      <c r="B47" s="19" t="s">
        <v>87</v>
      </c>
      <c r="G47" s="21"/>
      <c r="H47" s="21"/>
      <c r="I47" s="21"/>
      <c r="J47" s="21"/>
      <c r="K47" s="21"/>
      <c r="L47" s="21"/>
      <c r="M47" s="21"/>
      <c r="N47" s="21"/>
    </row>
    <row r="48" spans="1:17" s="19" customFormat="1" ht="15.75"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</row>
    <row r="49" spans="2:17" s="19" customFormat="1" ht="15.75">
      <c r="B49" s="37" t="s">
        <v>86</v>
      </c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</row>
    <row r="50" spans="2:17" s="19" customFormat="1" ht="15.75">
      <c r="B50" s="37" t="s">
        <v>46</v>
      </c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</row>
    <row r="51" spans="2:17" s="19" customFormat="1" ht="15.75">
      <c r="B51" s="37" t="s">
        <v>85</v>
      </c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</row>
    <row r="52" spans="2:17">
      <c r="G52" s="28"/>
      <c r="H52" s="28"/>
      <c r="I52" s="28"/>
      <c r="J52" s="28"/>
      <c r="K52" s="28"/>
    </row>
    <row r="53" spans="2:17" ht="106.5" customHeight="1"/>
    <row r="55" spans="2:17">
      <c r="G55" s="5"/>
      <c r="H55" s="5"/>
      <c r="I55" s="5"/>
      <c r="J55" s="5"/>
      <c r="K55" s="5"/>
    </row>
  </sheetData>
  <mergeCells count="29">
    <mergeCell ref="A9:A15"/>
    <mergeCell ref="B9:B15"/>
    <mergeCell ref="K9:K15"/>
    <mergeCell ref="K23:K29"/>
    <mergeCell ref="A37:A43"/>
    <mergeCell ref="B37:B43"/>
    <mergeCell ref="I46:Q46"/>
    <mergeCell ref="A16:A22"/>
    <mergeCell ref="B16:B22"/>
    <mergeCell ref="A23:A29"/>
    <mergeCell ref="B23:B29"/>
    <mergeCell ref="A30:A36"/>
    <mergeCell ref="B30:B36"/>
    <mergeCell ref="K30:K36"/>
    <mergeCell ref="K37:K43"/>
    <mergeCell ref="K21:K22"/>
    <mergeCell ref="F7:F8"/>
    <mergeCell ref="I1:K1"/>
    <mergeCell ref="A3:K3"/>
    <mergeCell ref="A4:K4"/>
    <mergeCell ref="A6:A8"/>
    <mergeCell ref="B6:B8"/>
    <mergeCell ref="C6:C8"/>
    <mergeCell ref="I6:J7"/>
    <mergeCell ref="K6:K8"/>
    <mergeCell ref="G7:H7"/>
    <mergeCell ref="H2:J2"/>
    <mergeCell ref="D6:E7"/>
    <mergeCell ref="F6:H6"/>
  </mergeCells>
  <printOptions horizontalCentered="1"/>
  <pageMargins left="0.23622047244094491" right="0.19685039370078741" top="0.59055118110236227" bottom="0.19685039370078741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7</vt:lpstr>
      <vt:lpstr>Прил 8 </vt:lpstr>
      <vt:lpstr>'Прил 7'!Заголовки_для_печати</vt:lpstr>
      <vt:lpstr>'Прил 7'!Область_печати</vt:lpstr>
      <vt:lpstr>'Прил 8 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krikun</cp:lastModifiedBy>
  <cp:lastPrinted>2017-03-03T04:51:58Z</cp:lastPrinted>
  <dcterms:created xsi:type="dcterms:W3CDTF">2013-07-29T03:10:57Z</dcterms:created>
  <dcterms:modified xsi:type="dcterms:W3CDTF">2017-03-03T05:03:31Z</dcterms:modified>
</cp:coreProperties>
</file>